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3F660EA9-A018-4B11-AA89-B9EF9DE6B9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 2026" sheetId="33" r:id="rId1"/>
  </sheets>
  <definedNames>
    <definedName name="__QRadni_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0" i="33" l="1"/>
  <c r="E70" i="33"/>
  <c r="E42" i="33"/>
  <c r="E63" i="33"/>
  <c r="E93" i="33"/>
  <c r="E78" i="33"/>
  <c r="E37" i="33"/>
  <c r="E35" i="33"/>
  <c r="E52" i="33"/>
  <c r="E97" i="33"/>
  <c r="E33" i="33"/>
  <c r="E95" i="33"/>
  <c r="E39" i="33"/>
  <c r="E90" i="33"/>
  <c r="E88" i="33"/>
  <c r="E86" i="33"/>
  <c r="E46" i="33"/>
  <c r="E31" i="33"/>
  <c r="E72" i="33"/>
  <c r="E58" i="33"/>
  <c r="L98" i="33"/>
  <c r="E18" i="33"/>
  <c r="E19" i="33" s="1"/>
  <c r="E48" i="33"/>
  <c r="E67" i="33"/>
  <c r="E55" i="33"/>
  <c r="E84" i="33"/>
  <c r="E82" i="33"/>
  <c r="E17" i="33"/>
  <c r="E14" i="33" l="1"/>
  <c r="E74" i="33"/>
  <c r="E65" i="33"/>
  <c r="E60" i="33"/>
  <c r="E50" i="33"/>
  <c r="E44" i="33"/>
  <c r="E28" i="33"/>
  <c r="E26" i="33"/>
  <c r="E24" i="33"/>
  <c r="E22" i="33"/>
  <c r="E11" i="33"/>
  <c r="E98" i="33" l="1"/>
  <c r="K100" i="33" s="1"/>
</calcChain>
</file>

<file path=xl/sharedStrings.xml><?xml version="1.0" encoding="utf-8"?>
<sst xmlns="http://schemas.openxmlformats.org/spreadsheetml/2006/main" count="284" uniqueCount="139">
  <si>
    <t xml:space="preserve">NAZIV ISPLATITELJA: </t>
  </si>
  <si>
    <t xml:space="preserve">ISPLATE SREDSTAVA ZA RAZDOBLJE: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</si>
  <si>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</si>
  <si>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</si>
  <si>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</si>
  <si>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</si>
  <si>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</si>
  <si>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</si>
  <si>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</si>
  <si>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</si>
  <si>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</si>
  <si>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</si>
  <si>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</si>
  <si>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</si>
  <si>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</si>
  <si>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</si>
  <si>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</si>
  <si>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</si>
  <si>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</si>
  <si>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</si>
  <si>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</si>
  <si>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</si>
  <si>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</si>
  <si>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</si>
  <si>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</si>
  <si>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</si>
  <si>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</si>
  <si>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</si>
  <si>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</si>
  <si>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</si>
  <si>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</si>
  <si>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</si>
  <si>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REDNI BROJ</t>
  </si>
  <si>
    <t>NAZIV PRIMATELJA</t>
  </si>
  <si>
    <t>OIB PRIMATELJA</t>
  </si>
  <si>
    <t>SJEDIŠTE / PREBIVALIŠTE PRIMATELJA</t>
  </si>
  <si>
    <t>VRSTA RASHODA / IZDATKA</t>
  </si>
  <si>
    <t>1.</t>
  </si>
  <si>
    <t>NAČIN OBJAVE ISPLAĆENOG IZNOSA</t>
  </si>
  <si>
    <t>3111 Plaće za redovan rad (bez bolovanja na teret Hzzo)</t>
  </si>
  <si>
    <t>3121 Ostali rashodi za zaposlene</t>
  </si>
  <si>
    <t>3132 Doprinos za obvezno zdravstevno</t>
  </si>
  <si>
    <t>3212 Naknada za prijevoz sa posla i na posao</t>
  </si>
  <si>
    <t>Ukupno</t>
  </si>
  <si>
    <t>Raiffeisen bank</t>
  </si>
  <si>
    <t>Zagreb</t>
  </si>
  <si>
    <t xml:space="preserve">3431 Bankarske usluge i usluge platnog prometa </t>
  </si>
  <si>
    <t>Dubrovnik</t>
  </si>
  <si>
    <t>4214 Ostali građevinski objekti</t>
  </si>
  <si>
    <t>A1 Hrvatska d.o.o.</t>
  </si>
  <si>
    <t>3231 Usluge telefona, pošte i prijevoza</t>
  </si>
  <si>
    <t>3239 Ostale usluge</t>
  </si>
  <si>
    <t>Dom izgradnja d.o.o.</t>
  </si>
  <si>
    <t>Unicitas d.o.o.</t>
  </si>
  <si>
    <t>3238 Računalne usluge</t>
  </si>
  <si>
    <t>Securitas Hrvatska d.o.o.</t>
  </si>
  <si>
    <t>Split</t>
  </si>
  <si>
    <t>Građevinar Quelin d.d.</t>
  </si>
  <si>
    <t>Hep opskrba d.o.o.</t>
  </si>
  <si>
    <t>3223 Energija</t>
  </si>
  <si>
    <t>Perfectum d.o.o.</t>
  </si>
  <si>
    <t>Com eng d.o.o.</t>
  </si>
  <si>
    <t>Almel Dubrovnik d.o.o.</t>
  </si>
  <si>
    <t>3232 Usluge tek. i invest.održavanja</t>
  </si>
  <si>
    <t>3234 Komunalne usluge</t>
  </si>
  <si>
    <t>Čistoća d.o.o.</t>
  </si>
  <si>
    <t>Hrvatska radio televizija</t>
  </si>
  <si>
    <t>Zagareb</t>
  </si>
  <si>
    <t>3299 Ostali nespomenuti rashodi poslovanja</t>
  </si>
  <si>
    <t>ZAVOD ZA OBNOVU DUBROVNIKA, CVIJETE ZUZORIĆ 6, 20000 DUBROVNIK</t>
  </si>
  <si>
    <t xml:space="preserve">INFORMACIJA O TROŠENJU SREDSTAVA </t>
  </si>
  <si>
    <t>21777333810</t>
  </si>
  <si>
    <t>00862047577</t>
  </si>
  <si>
    <t xml:space="preserve">Vodovod Dubrovnik </t>
  </si>
  <si>
    <t>Arcus ingenium d.o.o.</t>
  </si>
  <si>
    <t>Sigma servis d.o.o.</t>
  </si>
  <si>
    <t>40715047620</t>
  </si>
  <si>
    <t>3232 Usluge tekućeg i investicijskog održavanja</t>
  </si>
  <si>
    <t>3211 Službena putovanja</t>
  </si>
  <si>
    <t>4511 Dodatna ulaganja na građevinskim objektima</t>
  </si>
  <si>
    <t>Koprivnica</t>
  </si>
  <si>
    <t>85821130368</t>
  </si>
  <si>
    <t>24282973276</t>
  </si>
  <si>
    <t>3221 Uredski materijal i ostali mater.rashodi</t>
  </si>
  <si>
    <t>Isplatitelj</t>
  </si>
  <si>
    <t>Zod</t>
  </si>
  <si>
    <t>Grad Dubrovnik</t>
  </si>
  <si>
    <t>Projekt 22 d.o.o.</t>
  </si>
  <si>
    <t xml:space="preserve">Libertas inženjering d.o.o. </t>
  </si>
  <si>
    <t>37130533420</t>
  </si>
  <si>
    <t>Topolo</t>
  </si>
  <si>
    <t>bolovanje</t>
  </si>
  <si>
    <t>Adriatik građenje j.d.o.o.</t>
  </si>
  <si>
    <t>75785967207</t>
  </si>
  <si>
    <t>Financijska agencija</t>
  </si>
  <si>
    <t>92756876424</t>
  </si>
  <si>
    <t>Kor d.o.o.restauratorske usluge</t>
  </si>
  <si>
    <t>Posta d.o.o.</t>
  </si>
  <si>
    <t>SRPANJ  2026.</t>
  </si>
  <si>
    <t>UKUPNO ZA SRPANJ 2026.</t>
  </si>
  <si>
    <t>Jubilarna nagrada</t>
  </si>
  <si>
    <t>RRIF plus d.o.o.</t>
  </si>
  <si>
    <t>3237 Intelektualne i osobne usluge</t>
  </si>
  <si>
    <t>18376805890</t>
  </si>
  <si>
    <t>Centar građevinskog fakulteta d.o.o.</t>
  </si>
  <si>
    <t>51108551424</t>
  </si>
  <si>
    <t>Atlant putnička agencija d.o.o.</t>
  </si>
  <si>
    <t>94137914102</t>
  </si>
  <si>
    <t>Proto-arch d.o.o.</t>
  </si>
  <si>
    <t>94392213553</t>
  </si>
  <si>
    <t>Urbanex d.o.o.</t>
  </si>
  <si>
    <t>65000300727</t>
  </si>
  <si>
    <t>Narodne novine d.d.</t>
  </si>
  <si>
    <t>64546066176</t>
  </si>
  <si>
    <t>3233 Usluge promidžbe i informiranja</t>
  </si>
  <si>
    <t>Ing-atest d.o.o.</t>
  </si>
  <si>
    <t>HP-Hrvatska pošta d.d.</t>
  </si>
  <si>
    <t>87311810356</t>
  </si>
  <si>
    <t>Velika Gorica</t>
  </si>
  <si>
    <t>Letrika Lobrović j.d.o.o.o.</t>
  </si>
  <si>
    <t>45006684822</t>
  </si>
  <si>
    <t>Ured ovl.inž.građ.Ivana Mucić</t>
  </si>
  <si>
    <t>41967540809</t>
  </si>
  <si>
    <t>Saplunara</t>
  </si>
  <si>
    <t>75005502105</t>
  </si>
  <si>
    <t>4214 Ostali građevinski objekti-podugovaratelj Kor-u</t>
  </si>
  <si>
    <t>Hanza media d.o.o.</t>
  </si>
  <si>
    <t>79517545745</t>
  </si>
  <si>
    <t>Studio Quasar d.o.o.</t>
  </si>
  <si>
    <t>79388708750</t>
  </si>
  <si>
    <t>Canosa inženjering d.o.o.</t>
  </si>
  <si>
    <t>90054874194</t>
  </si>
  <si>
    <t>32.</t>
  </si>
  <si>
    <t>33.</t>
  </si>
  <si>
    <t>34.</t>
  </si>
  <si>
    <t>35.</t>
  </si>
  <si>
    <t>36.</t>
  </si>
  <si>
    <t>37.</t>
  </si>
  <si>
    <t>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</si>
</sst>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1">
    <xf numFmtId="0" fontId="0" fillId="0" borderId="0" xfId="0"/>
    <xf numFmtId="0" fontId="2" fillId="0" borderId="0" xfId="0" applyFont="1"/>
    <xf numFmtId="49" fontId="1" fillId="0" borderId="1" xfId="1" applyNumberFormat="1" applyBorder="1" applyAlignment="1">
      <alignment horizontal="left" vertical="center"/>
    </xf>
    <xf numFmtId="164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" fontId="4" fillId="0" borderId="0" xfId="0" applyNumberFormat="1" applyFont="1" applyAlignment="1">
      <alignment horizontal="center" vertical="center"/>
    </xf>
    <xf numFmtId="0" fontId="0" fillId="0" borderId="1" xfId="0" applyBorder="1"/>
    <xf numFmtId="0" fontId="2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4" xfId="0" applyFill="1" applyBorder="1"/>
    <xf numFmtId="0" fontId="0" fillId="4" borderId="1" xfId="0" applyFill="1" applyBorder="1" applyAlignment="1">
      <alignment horizontal="right"/>
    </xf>
    <xf numFmtId="0" fontId="2" fillId="4" borderId="1" xfId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0" fillId="4" borderId="1" xfId="1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49" fontId="0" fillId="0" borderId="1" xfId="1" applyNumberFormat="1" applyFont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4" fontId="0" fillId="0" borderId="0" xfId="0" applyNumberFormat="1"/>
    <xf numFmtId="4" fontId="2" fillId="0" borderId="0" xfId="0" applyNumberFormat="1" applyFont="1"/>
    <xf numFmtId="0" fontId="0" fillId="0" borderId="0" xfId="0" applyAlignment="1">
      <alignment horizontal="left"/>
    </xf>
    <xf numFmtId="0" fontId="0" fillId="4" borderId="9" xfId="0" applyFill="1" applyBorder="1"/>
    <xf numFmtId="0" fontId="0" fillId="4" borderId="10" xfId="0" applyFill="1" applyBorder="1"/>
    <xf numFmtId="0" fontId="0" fillId="0" borderId="10" xfId="0" applyBorder="1"/>
    <xf numFmtId="0" fontId="0" fillId="4" borderId="14" xfId="0" applyFill="1" applyBorder="1" applyAlignment="1">
      <alignment horizontal="left"/>
    </xf>
    <xf numFmtId="0" fontId="0" fillId="0" borderId="9" xfId="0" applyBorder="1"/>
    <xf numFmtId="0" fontId="0" fillId="4" borderId="10" xfId="0" applyFill="1" applyBorder="1" applyAlignment="1">
      <alignment horizontal="right"/>
    </xf>
    <xf numFmtId="49" fontId="0" fillId="4" borderId="10" xfId="0" applyNumberFormat="1" applyFill="1" applyBorder="1" applyAlignment="1">
      <alignment horizontal="left"/>
    </xf>
    <xf numFmtId="0" fontId="0" fillId="0" borderId="10" xfId="0" applyBorder="1" applyAlignment="1">
      <alignment horizontal="right"/>
    </xf>
    <xf numFmtId="164" fontId="0" fillId="4" borderId="10" xfId="1" applyNumberFormat="1" applyFont="1" applyFill="1" applyBorder="1" applyAlignment="1">
      <alignment horizontal="right" vertical="center"/>
    </xf>
    <xf numFmtId="0" fontId="0" fillId="0" borderId="10" xfId="0" applyBorder="1" applyAlignment="1">
      <alignment wrapText="1"/>
    </xf>
    <xf numFmtId="0" fontId="0" fillId="4" borderId="10" xfId="0" applyFill="1" applyBorder="1" applyAlignment="1">
      <alignment wrapText="1"/>
    </xf>
    <xf numFmtId="49" fontId="0" fillId="4" borderId="6" xfId="0" applyNumberForma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Fill="1"/>
    <xf numFmtId="4" fontId="0" fillId="0" borderId="0" xfId="0" applyNumberFormat="1" applyFill="1"/>
    <xf numFmtId="0" fontId="0" fillId="0" borderId="10" xfId="0" applyFill="1" applyBorder="1" applyAlignment="1"/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right"/>
    </xf>
    <xf numFmtId="49" fontId="0" fillId="0" borderId="10" xfId="0" applyNumberFormat="1" applyBorder="1" applyAlignment="1"/>
    <xf numFmtId="0" fontId="0" fillId="0" borderId="10" xfId="0" applyBorder="1" applyAlignment="1"/>
    <xf numFmtId="164" fontId="0" fillId="3" borderId="10" xfId="1" applyNumberFormat="1" applyFont="1" applyFill="1" applyBorder="1" applyAlignment="1">
      <alignment vertical="center"/>
    </xf>
    <xf numFmtId="164" fontId="0" fillId="0" borderId="10" xfId="1" applyNumberFormat="1" applyFont="1" applyFill="1" applyBorder="1" applyAlignment="1">
      <alignment vertical="center"/>
    </xf>
    <xf numFmtId="49" fontId="1" fillId="0" borderId="10" xfId="1" applyNumberFormat="1" applyBorder="1" applyAlignment="1"/>
    <xf numFmtId="0" fontId="2" fillId="4" borderId="1" xfId="1" applyFont="1" applyFill="1" applyBorder="1" applyAlignment="1">
      <alignment horizontal="left"/>
    </xf>
    <xf numFmtId="0" fontId="0" fillId="0" borderId="1" xfId="0" applyFill="1" applyBorder="1" applyAlignment="1"/>
    <xf numFmtId="49" fontId="0" fillId="4" borderId="16" xfId="1" applyNumberFormat="1" applyFont="1" applyFill="1" applyBorder="1" applyAlignment="1">
      <alignment horizontal="left" vertical="center"/>
    </xf>
    <xf numFmtId="49" fontId="0" fillId="4" borderId="1" xfId="1" applyNumberFormat="1" applyFont="1" applyFill="1" applyBorder="1" applyAlignment="1">
      <alignment horizontal="left" vertical="center"/>
    </xf>
    <xf numFmtId="49" fontId="0" fillId="4" borderId="10" xfId="1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4" fontId="0" fillId="4" borderId="6" xfId="0" applyNumberFormat="1" applyFill="1" applyBorder="1"/>
    <xf numFmtId="4" fontId="0" fillId="0" borderId="6" xfId="0" applyNumberFormat="1" applyBorder="1"/>
    <xf numFmtId="0" fontId="0" fillId="4" borderId="6" xfId="0" applyFill="1" applyBorder="1" applyAlignment="1">
      <alignment horizontal="left"/>
    </xf>
    <xf numFmtId="4" fontId="0" fillId="0" borderId="6" xfId="0" applyNumberFormat="1" applyFill="1" applyBorder="1"/>
    <xf numFmtId="0" fontId="4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3" borderId="10" xfId="1" applyNumberFormat="1" applyFont="1" applyFill="1" applyBorder="1" applyAlignment="1"/>
    <xf numFmtId="49" fontId="0" fillId="0" borderId="10" xfId="0" applyNumberFormat="1" applyBorder="1" applyAlignment="1">
      <alignment horizontal="left"/>
    </xf>
    <xf numFmtId="0" fontId="0" fillId="0" borderId="10" xfId="0" applyFill="1" applyBorder="1" applyAlignment="1">
      <alignment horizontal="left"/>
    </xf>
    <xf numFmtId="49" fontId="0" fillId="0" borderId="10" xfId="0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1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1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/>
    <xf numFmtId="49" fontId="0" fillId="0" borderId="10" xfId="0" applyNumberFormat="1" applyFill="1" applyBorder="1" applyAlignment="1"/>
    <xf numFmtId="49" fontId="0" fillId="4" borderId="1" xfId="0" applyNumberFormat="1" applyFill="1" applyBorder="1" applyAlignment="1"/>
    <xf numFmtId="0" fontId="0" fillId="4" borderId="1" xfId="0" applyFill="1" applyBorder="1" applyAlignment="1"/>
    <xf numFmtId="0" fontId="0" fillId="0" borderId="10" xfId="0" applyFill="1" applyBorder="1" applyAlignment="1">
      <alignment horizontal="left" wrapText="1"/>
    </xf>
    <xf numFmtId="49" fontId="0" fillId="0" borderId="10" xfId="0" applyNumberFormat="1" applyBorder="1" applyAlignment="1">
      <alignment wrapText="1"/>
    </xf>
    <xf numFmtId="0" fontId="0" fillId="0" borderId="10" xfId="1" applyFont="1" applyBorder="1" applyAlignment="1">
      <alignment wrapText="1"/>
    </xf>
    <xf numFmtId="49" fontId="0" fillId="0" borderId="10" xfId="1" applyNumberFormat="1" applyFont="1" applyBorder="1" applyAlignment="1"/>
    <xf numFmtId="0" fontId="2" fillId="0" borderId="0" xfId="0" applyFont="1" applyFill="1"/>
    <xf numFmtId="164" fontId="0" fillId="0" borderId="13" xfId="1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0" fillId="0" borderId="1" xfId="1" applyNumberFormat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0" fillId="0" borderId="4" xfId="0" applyNumberForma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0" fillId="0" borderId="6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49" fontId="0" fillId="3" borderId="10" xfId="1" applyNumberFormat="1" applyFont="1" applyFill="1" applyBorder="1" applyAlignment="1">
      <alignment horizontal="left"/>
    </xf>
    <xf numFmtId="49" fontId="0" fillId="3" borderId="11" xfId="1" applyNumberFormat="1" applyFont="1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4" fontId="0" fillId="4" borderId="4" xfId="0" applyNumberFormat="1" applyFill="1" applyBorder="1" applyAlignment="1">
      <alignment horizontal="center"/>
    </xf>
    <xf numFmtId="4" fontId="0" fillId="4" borderId="5" xfId="0" applyNumberFormat="1" applyFill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4" fontId="0" fillId="4" borderId="15" xfId="0" applyNumberFormat="1" applyFill="1" applyBorder="1" applyAlignment="1">
      <alignment horizontal="center"/>
    </xf>
    <xf numFmtId="4" fontId="0" fillId="4" borderId="12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5" borderId="4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10" xfId="1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49" fontId="0" fillId="0" borderId="10" xfId="1" applyNumberFormat="1" applyFont="1" applyFill="1" applyBorder="1" applyAlignment="1">
      <alignment horizontal="left" vertical="center"/>
    </xf>
    <xf numFmtId="49" fontId="0" fillId="0" borderId="11" xfId="1" applyNumberFormat="1" applyFont="1" applyFill="1" applyBorder="1" applyAlignment="1">
      <alignment horizontal="left" vertical="center"/>
    </xf>
    <xf numFmtId="49" fontId="0" fillId="0" borderId="10" xfId="1" applyNumberFormat="1" applyFont="1" applyFill="1" applyBorder="1" applyAlignment="1">
      <alignment horizontal="left"/>
    </xf>
    <xf numFmtId="49" fontId="0" fillId="0" borderId="11" xfId="1" applyNumberFormat="1" applyFont="1" applyFill="1" applyBorder="1" applyAlignment="1">
      <alignment horizontal="left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6" borderId="4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4" fontId="2" fillId="4" borderId="4" xfId="0" applyNumberFormat="1" applyFont="1" applyFill="1" applyBorder="1" applyAlignment="1">
      <alignment horizontal="center"/>
    </xf>
    <xf numFmtId="4" fontId="2" fillId="4" borderId="5" xfId="0" applyNumberFormat="1" applyFont="1" applyFill="1" applyBorder="1" applyAlignment="1">
      <alignment horizontal="center"/>
    </xf>
    <xf numFmtId="4" fontId="2" fillId="4" borderId="6" xfId="0" applyNumberFormat="1" applyFont="1" applyFill="1" applyBorder="1" applyAlignment="1">
      <alignment horizontal="center"/>
    </xf>
    <xf numFmtId="4" fontId="0" fillId="6" borderId="5" xfId="0" applyNumberFormat="1" applyFill="1" applyBorder="1" applyAlignment="1">
      <alignment horizontal="center"/>
    </xf>
    <xf numFmtId="4" fontId="0" fillId="6" borderId="6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49" fontId="0" fillId="0" borderId="10" xfId="1" applyNumberFormat="1" applyFont="1" applyBorder="1" applyAlignment="1">
      <alignment horizontal="left" vertical="center"/>
    </xf>
    <xf numFmtId="49" fontId="0" fillId="0" borderId="13" xfId="1" applyNumberFormat="1" applyFont="1" applyBorder="1" applyAlignment="1">
      <alignment horizontal="left" vertical="center"/>
    </xf>
    <xf numFmtId="49" fontId="0" fillId="0" borderId="11" xfId="1" applyNumberFormat="1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4" fontId="0" fillId="3" borderId="4" xfId="0" applyNumberFormat="1" applyFill="1" applyBorder="1" applyAlignment="1">
      <alignment horizontal="center"/>
    </xf>
    <xf numFmtId="4" fontId="0" fillId="3" borderId="5" xfId="0" applyNumberFormat="1" applyFill="1" applyBorder="1" applyAlignment="1">
      <alignment horizontal="center"/>
    </xf>
    <xf numFmtId="4" fontId="0" fillId="3" borderId="6" xfId="0" applyNumberFormat="1" applyFill="1" applyBorder="1" applyAlignment="1">
      <alignment horizontal="center"/>
    </xf>
    <xf numFmtId="164" fontId="0" fillId="0" borderId="10" xfId="1" applyNumberFormat="1" applyFont="1" applyBorder="1" applyAlignment="1">
      <alignment horizontal="center" vertical="center" wrapText="1"/>
    </xf>
    <xf numFmtId="164" fontId="0" fillId="0" borderId="11" xfId="1" applyNumberFormat="1" applyFont="1" applyBorder="1" applyAlignment="1">
      <alignment horizontal="center" vertical="center" wrapText="1"/>
    </xf>
    <xf numFmtId="49" fontId="0" fillId="0" borderId="10" xfId="1" applyNumberFormat="1" applyFont="1" applyBorder="1" applyAlignment="1">
      <alignment horizontal="left"/>
    </xf>
    <xf numFmtId="49" fontId="0" fillId="0" borderId="11" xfId="1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7" fontId="4" fillId="0" borderId="7" xfId="0" applyNumberFormat="1" applyFont="1" applyBorder="1" applyAlignment="1">
      <alignment horizontal="left" vertical="center"/>
    </xf>
    <xf numFmtId="17" fontId="4" fillId="0" borderId="3" xfId="0" applyNumberFormat="1" applyFont="1" applyBorder="1" applyAlignment="1">
      <alignment horizontal="left" vertical="center"/>
    </xf>
    <xf numFmtId="17" fontId="4" fillId="0" borderId="8" xfId="0" applyNumberFormat="1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49" fontId="0" fillId="0" borderId="10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49" fontId="0" fillId="0" borderId="10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3" xfId="0" applyFill="1" applyBorder="1" applyAlignment="1">
      <alignment horizontal="center"/>
    </xf>
    <xf numFmtId="49" fontId="1" fillId="0" borderId="10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1" fillId="0" borderId="11" xfId="1" applyNumberFormat="1" applyBorder="1" applyAlignment="1">
      <alignment horizontal="left"/>
    </xf>
  </cellXfs>
  <cellStyles count="3">
    <cellStyle name="Normalno" xfId="0" builtinId="0"/>
    <cellStyle name="Normalno 2" xfId="2" xr:uid="{00000000-0005-0000-0000-000001000000}"/>
    <cellStyle name="Normalno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E9D0-3E2C-4D13-917E-302C5AD3361D}">
  <dimension ref="A1:T252"/>
  <sheetViews>
    <sheetView tabSelected="1" topLeftCell="A61" zoomScale="98" zoomScaleNormal="98" workbookViewId="0">
      <selection activeCell="Q71" sqref="Q71"/>
    </sheetView>
  </sheetViews>
  <sheetFormatPr defaultColWidth="9.140625" defaultRowHeight="15" x14ac:dyDescent="0.25"/>
  <cols>
    <col min="2" max="2" width="43.7109375" customWidth="1"/>
    <col min="3" max="3" width="13.5703125" style="22" customWidth="1"/>
    <col min="4" max="4" width="16.85546875" customWidth="1"/>
    <col min="5" max="5" width="12.5703125" customWidth="1"/>
    <col min="7" max="7" width="3.140625" customWidth="1"/>
    <col min="8" max="8" width="50" customWidth="1"/>
    <col min="9" max="9" width="14.85546875" bestFit="1" customWidth="1"/>
    <col min="10" max="10" width="9.140625" style="39"/>
    <col min="11" max="11" width="11.5703125" hidden="1" customWidth="1"/>
    <col min="12" max="12" width="11.7109375" style="20" hidden="1" customWidth="1"/>
    <col min="14" max="14" width="10.140625" style="20" customWidth="1"/>
    <col min="18" max="18" width="10.28515625" style="20" customWidth="1"/>
    <col min="19" max="19" width="10.28515625" customWidth="1"/>
  </cols>
  <sheetData>
    <row r="1" spans="1:20" ht="18.75" x14ac:dyDescent="0.3">
      <c r="A1" s="150" t="s">
        <v>70</v>
      </c>
      <c r="B1" s="150"/>
      <c r="C1" s="150"/>
      <c r="D1" s="150"/>
      <c r="E1" s="150"/>
      <c r="F1" s="150"/>
      <c r="G1" s="150"/>
      <c r="H1" s="150"/>
    </row>
    <row r="2" spans="1:20" ht="18.75" x14ac:dyDescent="0.3">
      <c r="A2" s="61"/>
      <c r="B2" s="61"/>
      <c r="C2" s="54"/>
      <c r="D2" s="61"/>
      <c r="E2" s="61"/>
      <c r="F2" s="61"/>
      <c r="G2" s="61"/>
      <c r="H2" s="61"/>
    </row>
    <row r="3" spans="1:20" ht="19.5" thickBot="1" x14ac:dyDescent="0.3">
      <c r="A3" s="151" t="s">
        <v>0</v>
      </c>
      <c r="B3" s="151"/>
      <c r="C3" s="151" t="s">
        <v>69</v>
      </c>
      <c r="D3" s="151"/>
      <c r="E3" s="151"/>
      <c r="F3" s="151"/>
      <c r="G3" s="151"/>
      <c r="H3" s="151"/>
    </row>
    <row r="4" spans="1:20" ht="19.5" thickBot="1" x14ac:dyDescent="0.3">
      <c r="A4" s="152" t="s">
        <v>1</v>
      </c>
      <c r="B4" s="152"/>
      <c r="C4" s="153" t="s">
        <v>98</v>
      </c>
      <c r="D4" s="154"/>
      <c r="E4" s="154"/>
      <c r="F4" s="154"/>
      <c r="G4" s="154"/>
      <c r="H4" s="155"/>
    </row>
    <row r="5" spans="1:20" ht="9.75" customHeight="1" x14ac:dyDescent="0.25">
      <c r="A5" s="4"/>
      <c r="B5" s="4"/>
      <c r="C5" s="55"/>
      <c r="D5" s="5"/>
      <c r="E5" s="5"/>
      <c r="F5" s="5"/>
      <c r="G5" s="5"/>
      <c r="H5" s="5"/>
    </row>
    <row r="6" spans="1:20" ht="38.25" customHeight="1" x14ac:dyDescent="0.25">
      <c r="A6" s="62" t="s">
        <v>32</v>
      </c>
      <c r="B6" s="62" t="s">
        <v>33</v>
      </c>
      <c r="C6" s="56" t="s">
        <v>34</v>
      </c>
      <c r="D6" s="62" t="s">
        <v>35</v>
      </c>
      <c r="E6" s="156" t="s">
        <v>38</v>
      </c>
      <c r="F6" s="156"/>
      <c r="G6" s="156"/>
      <c r="H6" s="62" t="s">
        <v>36</v>
      </c>
      <c r="I6" s="62" t="s">
        <v>84</v>
      </c>
      <c r="S6" s="20"/>
    </row>
    <row r="7" spans="1:20" x14ac:dyDescent="0.25">
      <c r="A7" s="135"/>
      <c r="B7" s="103"/>
      <c r="C7" s="139"/>
      <c r="D7" s="101"/>
      <c r="E7" s="123">
        <v>26254.720000000001</v>
      </c>
      <c r="F7" s="124"/>
      <c r="G7" s="125"/>
      <c r="H7" s="66" t="s">
        <v>39</v>
      </c>
      <c r="I7" s="6"/>
      <c r="K7" t="s">
        <v>91</v>
      </c>
      <c r="L7" s="20">
        <v>1221.69</v>
      </c>
    </row>
    <row r="8" spans="1:20" x14ac:dyDescent="0.25">
      <c r="A8" s="136"/>
      <c r="B8" s="138"/>
      <c r="C8" s="140"/>
      <c r="D8" s="142"/>
      <c r="E8" s="123">
        <v>1000</v>
      </c>
      <c r="F8" s="124"/>
      <c r="G8" s="125"/>
      <c r="H8" s="66" t="s">
        <v>40</v>
      </c>
      <c r="I8" s="6"/>
      <c r="S8" s="20"/>
      <c r="T8" s="20"/>
    </row>
    <row r="9" spans="1:20" x14ac:dyDescent="0.25">
      <c r="A9" s="136"/>
      <c r="B9" s="138"/>
      <c r="C9" s="140"/>
      <c r="D9" s="142"/>
      <c r="E9" s="123">
        <v>3970.39</v>
      </c>
      <c r="F9" s="124"/>
      <c r="G9" s="125"/>
      <c r="H9" s="66" t="s">
        <v>41</v>
      </c>
      <c r="I9" s="6"/>
      <c r="L9" s="20">
        <v>28.9</v>
      </c>
      <c r="S9" s="134"/>
    </row>
    <row r="10" spans="1:20" x14ac:dyDescent="0.25">
      <c r="A10" s="137"/>
      <c r="B10" s="104"/>
      <c r="C10" s="141"/>
      <c r="D10" s="102"/>
      <c r="E10" s="123">
        <v>457.87</v>
      </c>
      <c r="F10" s="124"/>
      <c r="G10" s="125"/>
      <c r="H10" s="66" t="s">
        <v>42</v>
      </c>
      <c r="I10" s="6"/>
      <c r="L10" s="20">
        <v>84.78</v>
      </c>
      <c r="S10" s="134"/>
    </row>
    <row r="11" spans="1:20" x14ac:dyDescent="0.25">
      <c r="A11" s="14" t="s">
        <v>37</v>
      </c>
      <c r="B11" s="8" t="s">
        <v>43</v>
      </c>
      <c r="C11" s="51"/>
      <c r="D11" s="8"/>
      <c r="E11" s="105">
        <f>E7+E8+E9+E10</f>
        <v>31682.98</v>
      </c>
      <c r="F11" s="106"/>
      <c r="G11" s="107"/>
      <c r="H11" s="15"/>
      <c r="I11" s="6" t="s">
        <v>85</v>
      </c>
      <c r="L11" s="20">
        <v>995.45</v>
      </c>
      <c r="S11" s="134"/>
    </row>
    <row r="12" spans="1:20" x14ac:dyDescent="0.25">
      <c r="A12" s="116"/>
      <c r="B12" s="117" t="s">
        <v>100</v>
      </c>
      <c r="C12" s="119"/>
      <c r="D12" s="117"/>
      <c r="E12" s="93">
        <v>2413.5500000000002</v>
      </c>
      <c r="F12" s="94"/>
      <c r="G12" s="95"/>
      <c r="H12" s="37" t="s">
        <v>40</v>
      </c>
      <c r="I12" s="6"/>
      <c r="L12" s="20">
        <v>226.24</v>
      </c>
      <c r="S12" s="134"/>
    </row>
    <row r="13" spans="1:20" x14ac:dyDescent="0.25">
      <c r="A13" s="89"/>
      <c r="B13" s="118"/>
      <c r="C13" s="120"/>
      <c r="D13" s="118"/>
      <c r="E13" s="123">
        <v>398.24</v>
      </c>
      <c r="F13" s="124"/>
      <c r="G13" s="125"/>
      <c r="H13" s="37" t="s">
        <v>41</v>
      </c>
      <c r="I13" s="6"/>
      <c r="L13" s="20">
        <v>1425.32</v>
      </c>
      <c r="S13" s="134"/>
    </row>
    <row r="14" spans="1:20" x14ac:dyDescent="0.25">
      <c r="A14" s="14" t="s">
        <v>2</v>
      </c>
      <c r="B14" s="24" t="s">
        <v>43</v>
      </c>
      <c r="C14" s="52"/>
      <c r="D14" s="24"/>
      <c r="E14" s="105">
        <f>E13+E12</f>
        <v>2811.79</v>
      </c>
      <c r="F14" s="106"/>
      <c r="G14" s="107"/>
      <c r="H14" s="15"/>
      <c r="I14" s="38" t="s">
        <v>85</v>
      </c>
      <c r="L14" s="20">
        <v>2527.63</v>
      </c>
      <c r="S14" s="134"/>
    </row>
    <row r="15" spans="1:20" x14ac:dyDescent="0.25">
      <c r="A15" s="116"/>
      <c r="B15" s="117" t="s">
        <v>130</v>
      </c>
      <c r="C15" s="121" t="s">
        <v>131</v>
      </c>
      <c r="D15" s="117" t="s">
        <v>47</v>
      </c>
      <c r="E15" s="93">
        <v>2734.38</v>
      </c>
      <c r="F15" s="94"/>
      <c r="G15" s="95"/>
      <c r="H15" s="6" t="s">
        <v>48</v>
      </c>
      <c r="I15" s="38" t="s">
        <v>86</v>
      </c>
      <c r="L15" s="20">
        <v>1389.79</v>
      </c>
      <c r="S15" s="134"/>
    </row>
    <row r="16" spans="1:20" x14ac:dyDescent="0.25">
      <c r="A16" s="89"/>
      <c r="B16" s="118"/>
      <c r="C16" s="122"/>
      <c r="D16" s="118"/>
      <c r="E16" s="93">
        <v>2500</v>
      </c>
      <c r="F16" s="94"/>
      <c r="G16" s="95"/>
      <c r="H16" s="6" t="s">
        <v>48</v>
      </c>
      <c r="I16" s="38" t="s">
        <v>86</v>
      </c>
      <c r="L16" s="20">
        <v>1328.81</v>
      </c>
      <c r="S16" s="134"/>
    </row>
    <row r="17" spans="1:19" x14ac:dyDescent="0.25">
      <c r="A17" s="31" t="s">
        <v>3</v>
      </c>
      <c r="B17" s="24" t="s">
        <v>43</v>
      </c>
      <c r="C17" s="53"/>
      <c r="D17" s="24"/>
      <c r="E17" s="105">
        <f>E15+E16</f>
        <v>5234.38</v>
      </c>
      <c r="F17" s="106"/>
      <c r="G17" s="107"/>
      <c r="H17" s="15"/>
      <c r="I17" s="38"/>
      <c r="L17" s="20">
        <v>1442.48</v>
      </c>
      <c r="S17" s="134"/>
    </row>
    <row r="18" spans="1:19" x14ac:dyDescent="0.25">
      <c r="A18" s="47"/>
      <c r="B18" s="45" t="s">
        <v>44</v>
      </c>
      <c r="C18" s="67">
        <v>53056966535</v>
      </c>
      <c r="D18" s="45" t="s">
        <v>45</v>
      </c>
      <c r="E18" s="93">
        <f>0.94+10+17.96</f>
        <v>28.9</v>
      </c>
      <c r="F18" s="94"/>
      <c r="G18" s="95"/>
      <c r="H18" s="37" t="s">
        <v>46</v>
      </c>
      <c r="I18" s="6"/>
      <c r="L18" s="20">
        <v>2174.58</v>
      </c>
      <c r="S18" s="134"/>
    </row>
    <row r="19" spans="1:19" x14ac:dyDescent="0.25">
      <c r="A19" s="14" t="s">
        <v>4</v>
      </c>
      <c r="B19" s="10" t="s">
        <v>43</v>
      </c>
      <c r="C19" s="52"/>
      <c r="D19" s="10"/>
      <c r="E19" s="105">
        <f>E18</f>
        <v>28.9</v>
      </c>
      <c r="F19" s="106"/>
      <c r="G19" s="107"/>
      <c r="H19" s="15"/>
      <c r="I19" s="38" t="s">
        <v>85</v>
      </c>
      <c r="L19" s="20">
        <v>1932.84</v>
      </c>
      <c r="S19" s="134"/>
    </row>
    <row r="20" spans="1:19" x14ac:dyDescent="0.25">
      <c r="A20" s="146"/>
      <c r="B20" s="103" t="s">
        <v>49</v>
      </c>
      <c r="C20" s="148">
        <v>29524210204</v>
      </c>
      <c r="D20" s="103" t="s">
        <v>45</v>
      </c>
      <c r="E20" s="123">
        <v>28.74</v>
      </c>
      <c r="F20" s="124"/>
      <c r="G20" s="125"/>
      <c r="H20" s="66" t="s">
        <v>50</v>
      </c>
      <c r="I20" s="6" t="s">
        <v>86</v>
      </c>
      <c r="L20" s="20">
        <v>3267.97</v>
      </c>
      <c r="S20" s="134"/>
    </row>
    <row r="21" spans="1:19" x14ac:dyDescent="0.25">
      <c r="A21" s="147"/>
      <c r="B21" s="104"/>
      <c r="C21" s="149"/>
      <c r="D21" s="104"/>
      <c r="E21" s="123">
        <v>164.36</v>
      </c>
      <c r="F21" s="124"/>
      <c r="G21" s="125"/>
      <c r="H21" s="66" t="s">
        <v>50</v>
      </c>
      <c r="I21" s="6" t="s">
        <v>86</v>
      </c>
      <c r="L21" s="20">
        <v>1899.51</v>
      </c>
      <c r="S21" s="134"/>
    </row>
    <row r="22" spans="1:19" x14ac:dyDescent="0.25">
      <c r="A22" s="14" t="s">
        <v>5</v>
      </c>
      <c r="B22" s="10" t="s">
        <v>43</v>
      </c>
      <c r="C22" s="52"/>
      <c r="D22" s="10"/>
      <c r="E22" s="105">
        <f>E20+E21</f>
        <v>193.10000000000002</v>
      </c>
      <c r="F22" s="106"/>
      <c r="G22" s="107"/>
      <c r="H22" s="18"/>
      <c r="I22" s="6"/>
      <c r="L22" s="20">
        <v>1713.32</v>
      </c>
      <c r="S22" s="134"/>
    </row>
    <row r="23" spans="1:19" x14ac:dyDescent="0.25">
      <c r="A23" s="46"/>
      <c r="B23" s="25" t="s">
        <v>55</v>
      </c>
      <c r="C23" s="64">
        <v>33679708526</v>
      </c>
      <c r="D23" s="25" t="s">
        <v>45</v>
      </c>
      <c r="E23" s="143">
        <v>24.89</v>
      </c>
      <c r="F23" s="144"/>
      <c r="G23" s="145"/>
      <c r="H23" s="36" t="s">
        <v>51</v>
      </c>
      <c r="I23" s="35" t="s">
        <v>86</v>
      </c>
      <c r="L23" s="20">
        <v>1040.83</v>
      </c>
      <c r="S23" s="134"/>
    </row>
    <row r="24" spans="1:19" x14ac:dyDescent="0.25">
      <c r="A24" s="14" t="s">
        <v>6</v>
      </c>
      <c r="B24" s="10" t="s">
        <v>43</v>
      </c>
      <c r="C24" s="52"/>
      <c r="D24" s="10"/>
      <c r="E24" s="105">
        <f>E23</f>
        <v>24.89</v>
      </c>
      <c r="F24" s="106"/>
      <c r="G24" s="107"/>
      <c r="H24" s="18"/>
      <c r="I24" s="6"/>
      <c r="L24" s="20">
        <v>249.1</v>
      </c>
      <c r="S24" s="134"/>
    </row>
    <row r="25" spans="1:19" x14ac:dyDescent="0.25">
      <c r="A25" s="3"/>
      <c r="B25" s="6" t="s">
        <v>75</v>
      </c>
      <c r="C25" s="17" t="s">
        <v>76</v>
      </c>
      <c r="D25" s="6" t="s">
        <v>47</v>
      </c>
      <c r="E25" s="123">
        <v>101.38</v>
      </c>
      <c r="F25" s="124"/>
      <c r="G25" s="125"/>
      <c r="H25" s="66" t="s">
        <v>77</v>
      </c>
      <c r="I25" s="6" t="s">
        <v>86</v>
      </c>
      <c r="L25" s="20">
        <v>262.08999999999997</v>
      </c>
      <c r="S25" s="134"/>
    </row>
    <row r="26" spans="1:19" x14ac:dyDescent="0.25">
      <c r="A26" s="14" t="s">
        <v>7</v>
      </c>
      <c r="B26" s="23" t="s">
        <v>43</v>
      </c>
      <c r="C26" s="53"/>
      <c r="D26" s="23"/>
      <c r="E26" s="105">
        <f>E25</f>
        <v>101.38</v>
      </c>
      <c r="F26" s="106"/>
      <c r="G26" s="107"/>
      <c r="H26" s="18"/>
      <c r="I26" s="6"/>
      <c r="L26" s="20">
        <v>1728.82</v>
      </c>
      <c r="S26" s="134"/>
    </row>
    <row r="27" spans="1:19" x14ac:dyDescent="0.25">
      <c r="A27" s="3"/>
      <c r="B27" s="6" t="s">
        <v>58</v>
      </c>
      <c r="C27" s="17">
        <v>63073332379</v>
      </c>
      <c r="D27" s="6" t="s">
        <v>45</v>
      </c>
      <c r="E27" s="123">
        <v>678.59</v>
      </c>
      <c r="F27" s="124"/>
      <c r="G27" s="125"/>
      <c r="H27" s="66" t="s">
        <v>59</v>
      </c>
      <c r="I27" s="6" t="s">
        <v>86</v>
      </c>
      <c r="L27" s="20">
        <v>3970.39</v>
      </c>
      <c r="S27" s="134"/>
    </row>
    <row r="28" spans="1:19" x14ac:dyDescent="0.25">
      <c r="A28" s="14" t="s">
        <v>8</v>
      </c>
      <c r="B28" s="10" t="s">
        <v>43</v>
      </c>
      <c r="C28" s="26"/>
      <c r="D28" s="10"/>
      <c r="E28" s="105">
        <f>E27</f>
        <v>678.59</v>
      </c>
      <c r="F28" s="106"/>
      <c r="G28" s="107"/>
      <c r="H28" s="18"/>
      <c r="I28" s="6"/>
      <c r="L28" s="20">
        <v>1132.49</v>
      </c>
      <c r="S28" s="134"/>
    </row>
    <row r="29" spans="1:19" x14ac:dyDescent="0.25">
      <c r="A29" s="88"/>
      <c r="B29" s="90" t="s">
        <v>115</v>
      </c>
      <c r="C29" s="91" t="s">
        <v>71</v>
      </c>
      <c r="D29" s="92" t="s">
        <v>56</v>
      </c>
      <c r="E29" s="123">
        <v>962.5</v>
      </c>
      <c r="F29" s="124"/>
      <c r="G29" s="125"/>
      <c r="H29" s="77" t="s">
        <v>77</v>
      </c>
      <c r="I29" s="6" t="s">
        <v>86</v>
      </c>
      <c r="L29" s="20">
        <v>3391.09</v>
      </c>
      <c r="S29" s="134"/>
    </row>
    <row r="30" spans="1:19" x14ac:dyDescent="0.25">
      <c r="A30" s="89"/>
      <c r="B30" s="90"/>
      <c r="C30" s="91"/>
      <c r="D30" s="92"/>
      <c r="E30" s="123">
        <v>50</v>
      </c>
      <c r="F30" s="124"/>
      <c r="G30" s="125"/>
      <c r="H30" s="66" t="s">
        <v>51</v>
      </c>
      <c r="I30" s="6" t="s">
        <v>86</v>
      </c>
      <c r="L30" s="20">
        <v>721.14</v>
      </c>
      <c r="S30" s="134"/>
    </row>
    <row r="31" spans="1:19" ht="14.25" customHeight="1" x14ac:dyDescent="0.25">
      <c r="A31" s="14" t="s">
        <v>9</v>
      </c>
      <c r="B31" s="10" t="s">
        <v>43</v>
      </c>
      <c r="C31" s="52"/>
      <c r="D31" s="10"/>
      <c r="E31" s="105">
        <f>E29+E30</f>
        <v>1012.5</v>
      </c>
      <c r="F31" s="106"/>
      <c r="G31" s="107"/>
      <c r="H31" s="18"/>
      <c r="I31" s="6"/>
      <c r="L31" s="20">
        <v>1544.67</v>
      </c>
      <c r="S31" s="134"/>
    </row>
    <row r="32" spans="1:19" x14ac:dyDescent="0.25">
      <c r="A32" s="47"/>
      <c r="B32" s="45" t="s">
        <v>62</v>
      </c>
      <c r="C32" s="85">
        <v>87342313630</v>
      </c>
      <c r="D32" s="45" t="s">
        <v>47</v>
      </c>
      <c r="E32" s="93">
        <v>192.5</v>
      </c>
      <c r="F32" s="94"/>
      <c r="G32" s="95"/>
      <c r="H32" s="71" t="s">
        <v>63</v>
      </c>
      <c r="I32" s="38" t="s">
        <v>86</v>
      </c>
      <c r="L32" s="20">
        <v>386.17</v>
      </c>
      <c r="S32" s="134"/>
    </row>
    <row r="33" spans="1:19" x14ac:dyDescent="0.25">
      <c r="A33" s="14" t="s">
        <v>10</v>
      </c>
      <c r="B33" s="8" t="s">
        <v>43</v>
      </c>
      <c r="C33" s="52"/>
      <c r="D33" s="8"/>
      <c r="E33" s="112">
        <f>E32</f>
        <v>192.5</v>
      </c>
      <c r="F33" s="113"/>
      <c r="G33" s="114"/>
      <c r="H33" s="15"/>
      <c r="I33" s="6"/>
      <c r="L33" s="20">
        <v>398.24</v>
      </c>
      <c r="S33" s="134"/>
    </row>
    <row r="34" spans="1:19" x14ac:dyDescent="0.25">
      <c r="A34" s="47"/>
      <c r="B34" s="45" t="s">
        <v>66</v>
      </c>
      <c r="C34" s="44">
        <v>68419124305</v>
      </c>
      <c r="D34" s="45" t="s">
        <v>67</v>
      </c>
      <c r="E34" s="93">
        <v>10.62</v>
      </c>
      <c r="F34" s="94"/>
      <c r="G34" s="95"/>
      <c r="H34" s="37" t="s">
        <v>68</v>
      </c>
      <c r="I34" s="38" t="s">
        <v>86</v>
      </c>
      <c r="L34" s="20">
        <v>120.68</v>
      </c>
      <c r="S34" s="20"/>
    </row>
    <row r="35" spans="1:19" x14ac:dyDescent="0.25">
      <c r="A35" s="14" t="s">
        <v>11</v>
      </c>
      <c r="B35" s="8" t="s">
        <v>43</v>
      </c>
      <c r="C35" s="52"/>
      <c r="D35" s="16"/>
      <c r="E35" s="105">
        <f>E34</f>
        <v>10.62</v>
      </c>
      <c r="F35" s="106"/>
      <c r="G35" s="107"/>
      <c r="H35" s="15"/>
      <c r="I35" s="6"/>
      <c r="L35" s="20">
        <v>362.03</v>
      </c>
    </row>
    <row r="36" spans="1:19" x14ac:dyDescent="0.25">
      <c r="A36" s="47"/>
      <c r="B36" s="32" t="s">
        <v>73</v>
      </c>
      <c r="C36" s="44" t="s">
        <v>72</v>
      </c>
      <c r="D36" s="45" t="s">
        <v>47</v>
      </c>
      <c r="E36" s="93">
        <v>54.88</v>
      </c>
      <c r="F36" s="94"/>
      <c r="G36" s="95"/>
      <c r="H36" s="37" t="s">
        <v>64</v>
      </c>
      <c r="I36" s="6" t="s">
        <v>86</v>
      </c>
      <c r="L36" s="20">
        <v>37.5</v>
      </c>
    </row>
    <row r="37" spans="1:19" x14ac:dyDescent="0.25">
      <c r="A37" s="11" t="s">
        <v>12</v>
      </c>
      <c r="B37" s="8" t="s">
        <v>43</v>
      </c>
      <c r="C37" s="19"/>
      <c r="D37" s="8"/>
      <c r="E37" s="105">
        <f>E36</f>
        <v>54.88</v>
      </c>
      <c r="F37" s="106"/>
      <c r="G37" s="107"/>
      <c r="H37" s="15"/>
      <c r="I37" s="6"/>
      <c r="L37" s="20">
        <v>160</v>
      </c>
    </row>
    <row r="38" spans="1:19" x14ac:dyDescent="0.25">
      <c r="A38" s="41"/>
      <c r="B38" s="32" t="s">
        <v>65</v>
      </c>
      <c r="C38" s="84">
        <v>16912997621</v>
      </c>
      <c r="D38" s="32" t="s">
        <v>47</v>
      </c>
      <c r="E38" s="93">
        <v>71.989999999999995</v>
      </c>
      <c r="F38" s="94"/>
      <c r="G38" s="95"/>
      <c r="H38" s="37" t="s">
        <v>64</v>
      </c>
      <c r="I38" s="38" t="s">
        <v>86</v>
      </c>
      <c r="L38" s="20">
        <v>225</v>
      </c>
    </row>
    <row r="39" spans="1:19" x14ac:dyDescent="0.25">
      <c r="A39" s="11" t="s">
        <v>13</v>
      </c>
      <c r="B39" s="8" t="s">
        <v>43</v>
      </c>
      <c r="C39" s="19"/>
      <c r="D39" s="8"/>
      <c r="E39" s="105">
        <f>E38</f>
        <v>71.989999999999995</v>
      </c>
      <c r="F39" s="106"/>
      <c r="G39" s="107"/>
      <c r="H39" s="15"/>
      <c r="I39" s="6"/>
      <c r="L39" s="20">
        <v>257.5</v>
      </c>
    </row>
    <row r="40" spans="1:19" x14ac:dyDescent="0.25">
      <c r="A40" s="157"/>
      <c r="B40" s="103" t="s">
        <v>60</v>
      </c>
      <c r="C40" s="103">
        <v>93155201521</v>
      </c>
      <c r="D40" s="103" t="s">
        <v>47</v>
      </c>
      <c r="E40" s="93">
        <v>18.7</v>
      </c>
      <c r="F40" s="94"/>
      <c r="G40" s="95"/>
      <c r="H40" s="37" t="s">
        <v>83</v>
      </c>
      <c r="I40" s="38" t="s">
        <v>86</v>
      </c>
      <c r="L40" s="20">
        <v>70841.05</v>
      </c>
    </row>
    <row r="41" spans="1:19" x14ac:dyDescent="0.25">
      <c r="A41" s="158"/>
      <c r="B41" s="104"/>
      <c r="C41" s="104"/>
      <c r="D41" s="104"/>
      <c r="E41" s="123">
        <v>51.18</v>
      </c>
      <c r="F41" s="124"/>
      <c r="G41" s="125"/>
      <c r="H41" s="66" t="s">
        <v>83</v>
      </c>
      <c r="I41" s="6" t="s">
        <v>86</v>
      </c>
      <c r="L41" s="20">
        <v>500</v>
      </c>
    </row>
    <row r="42" spans="1:19" x14ac:dyDescent="0.25">
      <c r="A42" s="11" t="s">
        <v>14</v>
      </c>
      <c r="B42" s="9" t="s">
        <v>43</v>
      </c>
      <c r="C42" s="19"/>
      <c r="D42" s="10"/>
      <c r="E42" s="105">
        <f>E41+E40</f>
        <v>69.88</v>
      </c>
      <c r="F42" s="106"/>
      <c r="G42" s="107"/>
      <c r="H42" s="15"/>
      <c r="I42" s="6"/>
      <c r="L42" s="20">
        <v>51.18</v>
      </c>
    </row>
    <row r="43" spans="1:19" x14ac:dyDescent="0.25">
      <c r="A43" s="25"/>
      <c r="B43" s="6" t="s">
        <v>88</v>
      </c>
      <c r="C43" s="2" t="s">
        <v>89</v>
      </c>
      <c r="D43" s="6" t="s">
        <v>90</v>
      </c>
      <c r="E43" s="123">
        <v>47906.25</v>
      </c>
      <c r="F43" s="124"/>
      <c r="G43" s="125"/>
      <c r="H43" s="6" t="s">
        <v>48</v>
      </c>
      <c r="I43" s="6" t="s">
        <v>86</v>
      </c>
      <c r="L43" s="20">
        <v>6200</v>
      </c>
    </row>
    <row r="44" spans="1:19" x14ac:dyDescent="0.25">
      <c r="A44" s="11" t="s">
        <v>15</v>
      </c>
      <c r="B44" s="9" t="s">
        <v>43</v>
      </c>
      <c r="C44" s="34"/>
      <c r="D44" s="23"/>
      <c r="E44" s="105">
        <f>E43</f>
        <v>47906.25</v>
      </c>
      <c r="F44" s="106"/>
      <c r="G44" s="107"/>
      <c r="H44" s="15"/>
      <c r="I44" s="6"/>
      <c r="L44" s="20">
        <v>3608.6</v>
      </c>
    </row>
    <row r="45" spans="1:19" x14ac:dyDescent="0.25">
      <c r="A45" s="41"/>
      <c r="B45" s="45" t="s">
        <v>74</v>
      </c>
      <c r="C45" s="74">
        <v>52981606243</v>
      </c>
      <c r="D45" s="45" t="s">
        <v>47</v>
      </c>
      <c r="E45" s="93">
        <v>618.75</v>
      </c>
      <c r="F45" s="94"/>
      <c r="G45" s="95"/>
      <c r="H45" s="37" t="s">
        <v>54</v>
      </c>
      <c r="I45" s="38" t="s">
        <v>86</v>
      </c>
      <c r="L45" s="20">
        <v>101.38</v>
      </c>
    </row>
    <row r="46" spans="1:19" x14ac:dyDescent="0.25">
      <c r="A46" s="11" t="s">
        <v>16</v>
      </c>
      <c r="B46" s="9" t="s">
        <v>43</v>
      </c>
      <c r="C46" s="19"/>
      <c r="D46" s="10"/>
      <c r="E46" s="105">
        <f>E45</f>
        <v>618.75</v>
      </c>
      <c r="F46" s="106"/>
      <c r="G46" s="107"/>
      <c r="H46" s="15"/>
      <c r="I46" s="6"/>
      <c r="L46" s="20">
        <v>12500</v>
      </c>
    </row>
    <row r="47" spans="1:19" x14ac:dyDescent="0.25">
      <c r="A47" s="41"/>
      <c r="B47" s="32" t="s">
        <v>108</v>
      </c>
      <c r="C47" s="44" t="s">
        <v>109</v>
      </c>
      <c r="D47" s="45" t="s">
        <v>47</v>
      </c>
      <c r="E47" s="93">
        <v>12500</v>
      </c>
      <c r="F47" s="94"/>
      <c r="G47" s="95"/>
      <c r="H47" s="71" t="s">
        <v>48</v>
      </c>
      <c r="I47" s="38" t="s">
        <v>86</v>
      </c>
      <c r="L47" s="20">
        <v>9300</v>
      </c>
    </row>
    <row r="48" spans="1:19" x14ac:dyDescent="0.25">
      <c r="A48" s="28" t="s">
        <v>17</v>
      </c>
      <c r="B48" s="9" t="s">
        <v>43</v>
      </c>
      <c r="C48" s="19"/>
      <c r="D48" s="8"/>
      <c r="E48" s="105">
        <f>E47</f>
        <v>12500</v>
      </c>
      <c r="F48" s="106"/>
      <c r="G48" s="107"/>
      <c r="H48" s="8"/>
      <c r="I48" s="6"/>
      <c r="L48" s="20">
        <v>962.5</v>
      </c>
    </row>
    <row r="49" spans="1:18" x14ac:dyDescent="0.25">
      <c r="A49" s="30"/>
      <c r="B49" s="32" t="s">
        <v>110</v>
      </c>
      <c r="C49" s="65" t="s">
        <v>111</v>
      </c>
      <c r="D49" s="27" t="s">
        <v>56</v>
      </c>
      <c r="E49" s="123">
        <v>9300</v>
      </c>
      <c r="F49" s="124"/>
      <c r="G49" s="125"/>
      <c r="H49" s="66" t="s">
        <v>102</v>
      </c>
      <c r="I49" s="6" t="s">
        <v>86</v>
      </c>
      <c r="L49" s="20">
        <v>50</v>
      </c>
    </row>
    <row r="50" spans="1:18" s="39" customFormat="1" x14ac:dyDescent="0.25">
      <c r="A50" s="28" t="s">
        <v>18</v>
      </c>
      <c r="B50" s="33" t="s">
        <v>43</v>
      </c>
      <c r="C50" s="29"/>
      <c r="D50" s="23"/>
      <c r="E50" s="105">
        <f>E49</f>
        <v>9300</v>
      </c>
      <c r="F50" s="106"/>
      <c r="G50" s="107"/>
      <c r="H50" s="8"/>
      <c r="I50" s="6"/>
      <c r="L50" s="20">
        <v>3.08</v>
      </c>
      <c r="N50" s="40"/>
      <c r="R50" s="40"/>
    </row>
    <row r="51" spans="1:18" x14ac:dyDescent="0.25">
      <c r="A51" s="41"/>
      <c r="B51" s="45" t="s">
        <v>53</v>
      </c>
      <c r="C51" s="86">
        <v>82807244545</v>
      </c>
      <c r="D51" s="45" t="s">
        <v>80</v>
      </c>
      <c r="E51" s="93">
        <v>37.5</v>
      </c>
      <c r="F51" s="94"/>
      <c r="G51" s="95"/>
      <c r="H51" s="71" t="s">
        <v>54</v>
      </c>
      <c r="I51" s="38" t="s">
        <v>86</v>
      </c>
      <c r="L51" s="40">
        <v>796.5</v>
      </c>
    </row>
    <row r="52" spans="1:18" x14ac:dyDescent="0.25">
      <c r="A52" s="28" t="s">
        <v>19</v>
      </c>
      <c r="B52" s="33" t="s">
        <v>43</v>
      </c>
      <c r="C52" s="29"/>
      <c r="D52" s="23"/>
      <c r="E52" s="108">
        <f>E51</f>
        <v>37.5</v>
      </c>
      <c r="F52" s="109"/>
      <c r="G52" s="110"/>
      <c r="H52" s="24"/>
      <c r="I52" s="6"/>
      <c r="L52" s="20">
        <v>28.74</v>
      </c>
    </row>
    <row r="53" spans="1:18" x14ac:dyDescent="0.25">
      <c r="A53" s="101"/>
      <c r="B53" s="92" t="s">
        <v>44</v>
      </c>
      <c r="C53" s="99">
        <v>53056966535</v>
      </c>
      <c r="D53" s="103" t="s">
        <v>45</v>
      </c>
      <c r="E53" s="111">
        <v>119.9</v>
      </c>
      <c r="F53" s="111"/>
      <c r="G53" s="111"/>
      <c r="H53" s="71" t="s">
        <v>78</v>
      </c>
      <c r="I53" s="6" t="s">
        <v>86</v>
      </c>
      <c r="L53" s="20">
        <v>164.36</v>
      </c>
    </row>
    <row r="54" spans="1:18" x14ac:dyDescent="0.25">
      <c r="A54" s="102"/>
      <c r="B54" s="92"/>
      <c r="C54" s="100"/>
      <c r="D54" s="104"/>
      <c r="E54" s="111">
        <v>2.12</v>
      </c>
      <c r="F54" s="111"/>
      <c r="G54" s="111"/>
      <c r="H54" s="37" t="s">
        <v>46</v>
      </c>
      <c r="I54" s="6" t="s">
        <v>86</v>
      </c>
      <c r="L54" s="20">
        <v>147374.75</v>
      </c>
    </row>
    <row r="55" spans="1:18" x14ac:dyDescent="0.25">
      <c r="A55" s="28" t="s">
        <v>20</v>
      </c>
      <c r="B55" s="33" t="s">
        <v>43</v>
      </c>
      <c r="C55" s="29"/>
      <c r="D55" s="23"/>
      <c r="E55" s="105">
        <f>E53+E54</f>
        <v>122.02000000000001</v>
      </c>
      <c r="F55" s="106"/>
      <c r="G55" s="107"/>
      <c r="H55" s="8"/>
      <c r="I55" s="6"/>
      <c r="L55" s="20">
        <v>618.75</v>
      </c>
    </row>
    <row r="56" spans="1:18" x14ac:dyDescent="0.25">
      <c r="A56" s="96"/>
      <c r="B56" s="97"/>
      <c r="C56" s="98"/>
      <c r="D56" s="96"/>
      <c r="E56" s="123">
        <v>160</v>
      </c>
      <c r="F56" s="124"/>
      <c r="G56" s="125"/>
      <c r="H56" s="6" t="s">
        <v>78</v>
      </c>
      <c r="I56" s="6" t="s">
        <v>86</v>
      </c>
      <c r="L56" s="20">
        <v>3.25</v>
      </c>
    </row>
    <row r="57" spans="1:18" x14ac:dyDescent="0.25">
      <c r="A57" s="96"/>
      <c r="B57" s="97"/>
      <c r="C57" s="98"/>
      <c r="D57" s="96"/>
      <c r="E57" s="123">
        <v>225</v>
      </c>
      <c r="F57" s="124"/>
      <c r="G57" s="125"/>
      <c r="H57" s="6" t="s">
        <v>78</v>
      </c>
      <c r="I57" s="6" t="s">
        <v>86</v>
      </c>
      <c r="L57" s="20">
        <v>24.89</v>
      </c>
    </row>
    <row r="58" spans="1:18" x14ac:dyDescent="0.25">
      <c r="A58" s="11" t="s">
        <v>21</v>
      </c>
      <c r="B58" s="9" t="s">
        <v>43</v>
      </c>
      <c r="C58" s="19"/>
      <c r="D58" s="8"/>
      <c r="E58" s="105">
        <f>E56+E57</f>
        <v>385</v>
      </c>
      <c r="F58" s="106"/>
      <c r="G58" s="107"/>
      <c r="H58" s="8"/>
      <c r="I58" s="6"/>
      <c r="L58" s="20">
        <v>350</v>
      </c>
    </row>
    <row r="59" spans="1:18" x14ac:dyDescent="0.25">
      <c r="A59" s="63"/>
      <c r="B59" s="45" t="s">
        <v>52</v>
      </c>
      <c r="C59" s="48">
        <v>45241807754</v>
      </c>
      <c r="D59" s="45" t="s">
        <v>47</v>
      </c>
      <c r="E59" s="123">
        <v>23968.75</v>
      </c>
      <c r="F59" s="124"/>
      <c r="G59" s="125"/>
      <c r="H59" s="37" t="s">
        <v>48</v>
      </c>
      <c r="I59" s="6" t="s">
        <v>86</v>
      </c>
      <c r="L59" s="20">
        <v>5565</v>
      </c>
    </row>
    <row r="60" spans="1:18" x14ac:dyDescent="0.25">
      <c r="A60" s="28" t="s">
        <v>22</v>
      </c>
      <c r="B60" s="33" t="s">
        <v>43</v>
      </c>
      <c r="C60" s="29"/>
      <c r="D60" s="23"/>
      <c r="E60" s="105">
        <f>E59</f>
        <v>23968.75</v>
      </c>
      <c r="F60" s="106"/>
      <c r="G60" s="107"/>
      <c r="H60" s="8"/>
      <c r="I60" s="6"/>
      <c r="L60" s="20">
        <v>28768.5</v>
      </c>
    </row>
    <row r="61" spans="1:18" x14ac:dyDescent="0.25">
      <c r="A61" s="157"/>
      <c r="B61" s="163" t="s">
        <v>94</v>
      </c>
      <c r="C61" s="165" t="s">
        <v>81</v>
      </c>
      <c r="D61" s="103" t="s">
        <v>45</v>
      </c>
      <c r="E61" s="93">
        <v>3.08</v>
      </c>
      <c r="F61" s="94"/>
      <c r="G61" s="95"/>
      <c r="H61" s="38" t="s">
        <v>54</v>
      </c>
      <c r="I61" s="38" t="s">
        <v>86</v>
      </c>
      <c r="L61" s="20">
        <v>43144.46</v>
      </c>
    </row>
    <row r="62" spans="1:18" x14ac:dyDescent="0.25">
      <c r="A62" s="158"/>
      <c r="B62" s="164"/>
      <c r="C62" s="166"/>
      <c r="D62" s="104"/>
      <c r="E62" s="123">
        <v>3.08</v>
      </c>
      <c r="F62" s="124"/>
      <c r="G62" s="125"/>
      <c r="H62" s="6" t="s">
        <v>54</v>
      </c>
      <c r="I62" s="6" t="s">
        <v>86</v>
      </c>
      <c r="L62" s="20">
        <v>23968.75</v>
      </c>
    </row>
    <row r="63" spans="1:18" x14ac:dyDescent="0.25">
      <c r="A63" s="28" t="s">
        <v>23</v>
      </c>
      <c r="B63" s="33" t="s">
        <v>43</v>
      </c>
      <c r="C63" s="29"/>
      <c r="D63" s="23"/>
      <c r="E63" s="105">
        <f>E61+E62</f>
        <v>6.16</v>
      </c>
      <c r="F63" s="106"/>
      <c r="G63" s="107"/>
      <c r="H63" s="8"/>
      <c r="I63" s="6"/>
      <c r="L63" s="20">
        <v>62585.85</v>
      </c>
    </row>
    <row r="64" spans="1:18" x14ac:dyDescent="0.25">
      <c r="A64" s="64"/>
      <c r="B64" s="45" t="s">
        <v>101</v>
      </c>
      <c r="C64" s="48" t="s">
        <v>103</v>
      </c>
      <c r="D64" s="45" t="s">
        <v>45</v>
      </c>
      <c r="E64" s="123">
        <v>37.5</v>
      </c>
      <c r="F64" s="124"/>
      <c r="G64" s="125"/>
      <c r="H64" s="6" t="s">
        <v>102</v>
      </c>
      <c r="I64" s="6" t="s">
        <v>85</v>
      </c>
      <c r="L64" s="20">
        <v>9503</v>
      </c>
    </row>
    <row r="65" spans="1:18" x14ac:dyDescent="0.25">
      <c r="A65" s="28" t="s">
        <v>24</v>
      </c>
      <c r="B65" s="33" t="s">
        <v>43</v>
      </c>
      <c r="C65" s="29"/>
      <c r="D65" s="24"/>
      <c r="E65" s="105">
        <f>E64</f>
        <v>37.5</v>
      </c>
      <c r="F65" s="106"/>
      <c r="G65" s="107"/>
      <c r="H65" s="57"/>
      <c r="I65" s="6"/>
      <c r="L65" s="20">
        <v>71.989999999999995</v>
      </c>
    </row>
    <row r="66" spans="1:18" x14ac:dyDescent="0.25">
      <c r="A66" s="50"/>
      <c r="B66" s="72" t="s">
        <v>112</v>
      </c>
      <c r="C66" s="44" t="s">
        <v>113</v>
      </c>
      <c r="D66" s="45" t="s">
        <v>45</v>
      </c>
      <c r="E66" s="93">
        <v>796.5</v>
      </c>
      <c r="F66" s="94"/>
      <c r="G66" s="95"/>
      <c r="H66" s="60" t="s">
        <v>114</v>
      </c>
      <c r="I66" s="38" t="s">
        <v>86</v>
      </c>
      <c r="L66" s="20">
        <v>457.5</v>
      </c>
    </row>
    <row r="67" spans="1:18" s="39" customFormat="1" x14ac:dyDescent="0.25">
      <c r="A67" s="28" t="s">
        <v>25</v>
      </c>
      <c r="B67" s="33" t="s">
        <v>43</v>
      </c>
      <c r="C67" s="29"/>
      <c r="D67" s="24"/>
      <c r="E67" s="105">
        <f>E66</f>
        <v>796.5</v>
      </c>
      <c r="F67" s="106"/>
      <c r="G67" s="107"/>
      <c r="H67" s="57"/>
      <c r="I67" s="6"/>
      <c r="L67" s="40">
        <v>192.5</v>
      </c>
      <c r="N67" s="40"/>
      <c r="R67" s="40"/>
    </row>
    <row r="68" spans="1:18" x14ac:dyDescent="0.25">
      <c r="A68" s="157"/>
      <c r="B68" s="103" t="s">
        <v>61</v>
      </c>
      <c r="C68" s="148" t="s">
        <v>95</v>
      </c>
      <c r="D68" s="103" t="s">
        <v>47</v>
      </c>
      <c r="E68" s="93">
        <v>257.5</v>
      </c>
      <c r="F68" s="94"/>
      <c r="G68" s="95"/>
      <c r="H68" s="60" t="s">
        <v>54</v>
      </c>
      <c r="I68" s="38" t="s">
        <v>86</v>
      </c>
      <c r="L68" s="20">
        <v>122.02</v>
      </c>
    </row>
    <row r="69" spans="1:18" x14ac:dyDescent="0.25">
      <c r="A69" s="158"/>
      <c r="B69" s="104"/>
      <c r="C69" s="149"/>
      <c r="D69" s="104"/>
      <c r="E69" s="123">
        <v>257.5</v>
      </c>
      <c r="F69" s="124"/>
      <c r="G69" s="125"/>
      <c r="H69" s="58" t="s">
        <v>54</v>
      </c>
      <c r="I69" s="6" t="s">
        <v>86</v>
      </c>
      <c r="L69" s="20">
        <v>1625</v>
      </c>
    </row>
    <row r="70" spans="1:18" x14ac:dyDescent="0.25">
      <c r="A70" s="28" t="s">
        <v>26</v>
      </c>
      <c r="B70" s="33" t="s">
        <v>43</v>
      </c>
      <c r="C70" s="29"/>
      <c r="D70" s="24"/>
      <c r="E70" s="105">
        <f>E69+E68</f>
        <v>515</v>
      </c>
      <c r="F70" s="106"/>
      <c r="G70" s="107"/>
      <c r="H70" s="57"/>
      <c r="I70" s="6"/>
      <c r="L70" s="20">
        <v>47906.25</v>
      </c>
    </row>
    <row r="71" spans="1:18" x14ac:dyDescent="0.25">
      <c r="A71" s="73"/>
      <c r="B71" s="75" t="s">
        <v>116</v>
      </c>
      <c r="C71" s="76" t="s">
        <v>117</v>
      </c>
      <c r="D71" s="75" t="s">
        <v>118</v>
      </c>
      <c r="E71" s="123">
        <v>3.25</v>
      </c>
      <c r="F71" s="124"/>
      <c r="G71" s="125"/>
      <c r="H71" s="77" t="s">
        <v>50</v>
      </c>
      <c r="I71" s="6" t="s">
        <v>86</v>
      </c>
      <c r="L71" s="20">
        <v>2734.38</v>
      </c>
    </row>
    <row r="72" spans="1:18" s="39" customFormat="1" x14ac:dyDescent="0.25">
      <c r="A72" s="28" t="s">
        <v>27</v>
      </c>
      <c r="B72" s="33" t="s">
        <v>43</v>
      </c>
      <c r="C72" s="29"/>
      <c r="D72" s="24"/>
      <c r="E72" s="105">
        <f>E71</f>
        <v>3.25</v>
      </c>
      <c r="F72" s="106"/>
      <c r="G72" s="107"/>
      <c r="H72" s="57"/>
      <c r="I72" s="6"/>
      <c r="L72" s="40">
        <v>2500</v>
      </c>
      <c r="N72" s="40"/>
      <c r="R72" s="40"/>
    </row>
    <row r="73" spans="1:18" s="39" customFormat="1" x14ac:dyDescent="0.25">
      <c r="A73" s="30"/>
      <c r="B73" s="32" t="s">
        <v>92</v>
      </c>
      <c r="C73" s="68" t="s">
        <v>93</v>
      </c>
      <c r="D73" s="27" t="s">
        <v>47</v>
      </c>
      <c r="E73" s="123">
        <v>70841.05</v>
      </c>
      <c r="F73" s="124"/>
      <c r="G73" s="125"/>
      <c r="H73" s="71" t="s">
        <v>48</v>
      </c>
      <c r="I73" s="6" t="s">
        <v>86</v>
      </c>
      <c r="L73" s="40">
        <v>678.59</v>
      </c>
      <c r="N73" s="40"/>
      <c r="R73" s="40"/>
    </row>
    <row r="74" spans="1:18" x14ac:dyDescent="0.25">
      <c r="A74" s="28" t="s">
        <v>28</v>
      </c>
      <c r="B74" s="33" t="s">
        <v>43</v>
      </c>
      <c r="C74" s="29"/>
      <c r="D74" s="24"/>
      <c r="E74" s="105">
        <f>E73</f>
        <v>70841.05</v>
      </c>
      <c r="F74" s="106"/>
      <c r="G74" s="107"/>
      <c r="H74" s="57"/>
      <c r="I74" s="6"/>
      <c r="L74" s="20">
        <v>37.5</v>
      </c>
    </row>
    <row r="75" spans="1:18" x14ac:dyDescent="0.25">
      <c r="A75" s="157"/>
      <c r="B75" s="103" t="s">
        <v>57</v>
      </c>
      <c r="C75" s="168">
        <v>93300948469</v>
      </c>
      <c r="D75" s="103" t="s">
        <v>47</v>
      </c>
      <c r="E75" s="93">
        <v>9503</v>
      </c>
      <c r="F75" s="94"/>
      <c r="G75" s="95"/>
      <c r="H75" s="58" t="s">
        <v>125</v>
      </c>
      <c r="I75" s="38" t="s">
        <v>86</v>
      </c>
      <c r="L75" s="20">
        <v>10.62</v>
      </c>
    </row>
    <row r="76" spans="1:18" x14ac:dyDescent="0.25">
      <c r="A76" s="167"/>
      <c r="B76" s="138"/>
      <c r="C76" s="169"/>
      <c r="D76" s="138"/>
      <c r="E76" s="93">
        <v>43144.46</v>
      </c>
      <c r="F76" s="94"/>
      <c r="G76" s="95"/>
      <c r="H76" s="6" t="s">
        <v>79</v>
      </c>
      <c r="I76" s="38" t="s">
        <v>86</v>
      </c>
      <c r="L76" s="20">
        <v>54.88</v>
      </c>
    </row>
    <row r="77" spans="1:18" x14ac:dyDescent="0.25">
      <c r="A77" s="158"/>
      <c r="B77" s="104"/>
      <c r="C77" s="170"/>
      <c r="D77" s="104"/>
      <c r="E77" s="123">
        <v>147374.75</v>
      </c>
      <c r="F77" s="124"/>
      <c r="G77" s="125"/>
      <c r="H77" s="58" t="s">
        <v>48</v>
      </c>
      <c r="I77" s="6" t="s">
        <v>86</v>
      </c>
      <c r="L77" s="20">
        <v>257.5</v>
      </c>
    </row>
    <row r="78" spans="1:18" x14ac:dyDescent="0.25">
      <c r="A78" s="28" t="s">
        <v>29</v>
      </c>
      <c r="B78" s="33" t="s">
        <v>43</v>
      </c>
      <c r="C78" s="29"/>
      <c r="D78" s="24"/>
      <c r="E78" s="105">
        <f>E76+E77+E75</f>
        <v>200022.21</v>
      </c>
      <c r="F78" s="106"/>
      <c r="G78" s="107"/>
      <c r="H78" s="57"/>
      <c r="I78" s="6"/>
      <c r="L78" s="20">
        <v>18.7</v>
      </c>
    </row>
    <row r="79" spans="1:18" s="39" customFormat="1" x14ac:dyDescent="0.25">
      <c r="A79" s="79"/>
      <c r="B79" s="32" t="s">
        <v>96</v>
      </c>
      <c r="C79" s="44" t="s">
        <v>82</v>
      </c>
      <c r="D79" s="45" t="s">
        <v>56</v>
      </c>
      <c r="E79" s="123">
        <v>62585.85</v>
      </c>
      <c r="F79" s="124"/>
      <c r="G79" s="125"/>
      <c r="H79" s="58" t="s">
        <v>48</v>
      </c>
      <c r="I79" s="6" t="s">
        <v>86</v>
      </c>
      <c r="L79" s="40">
        <v>3.08</v>
      </c>
      <c r="N79" s="40"/>
      <c r="R79" s="40"/>
    </row>
    <row r="80" spans="1:18" x14ac:dyDescent="0.25">
      <c r="A80" s="28" t="s">
        <v>30</v>
      </c>
      <c r="B80" s="33" t="s">
        <v>43</v>
      </c>
      <c r="C80" s="29"/>
      <c r="D80" s="28"/>
      <c r="E80" s="126">
        <f>E79</f>
        <v>62585.85</v>
      </c>
      <c r="F80" s="127"/>
      <c r="G80" s="128"/>
      <c r="H80" s="57"/>
      <c r="I80" s="6"/>
      <c r="L80" s="20">
        <v>500</v>
      </c>
    </row>
    <row r="81" spans="1:18" s="39" customFormat="1" x14ac:dyDescent="0.25">
      <c r="A81" s="43"/>
      <c r="B81" s="42" t="s">
        <v>104</v>
      </c>
      <c r="C81" s="70" t="s">
        <v>105</v>
      </c>
      <c r="D81" s="69" t="s">
        <v>45</v>
      </c>
      <c r="E81" s="93">
        <v>6200</v>
      </c>
      <c r="F81" s="94"/>
      <c r="G81" s="95"/>
      <c r="H81" s="60" t="s">
        <v>102</v>
      </c>
      <c r="I81" s="38" t="s">
        <v>86</v>
      </c>
      <c r="L81" s="40"/>
      <c r="N81" s="40"/>
      <c r="R81" s="40"/>
    </row>
    <row r="82" spans="1:18" x14ac:dyDescent="0.25">
      <c r="A82" s="28" t="s">
        <v>31</v>
      </c>
      <c r="B82" s="33" t="s">
        <v>43</v>
      </c>
      <c r="C82" s="29"/>
      <c r="D82" s="28"/>
      <c r="E82" s="126">
        <f>E81</f>
        <v>6200</v>
      </c>
      <c r="F82" s="132"/>
      <c r="G82" s="133"/>
      <c r="H82" s="57"/>
      <c r="I82" s="6"/>
    </row>
    <row r="83" spans="1:18" s="39" customFormat="1" x14ac:dyDescent="0.25">
      <c r="A83" s="43"/>
      <c r="B83" s="42" t="s">
        <v>106</v>
      </c>
      <c r="C83" s="70" t="s">
        <v>107</v>
      </c>
      <c r="D83" s="69" t="s">
        <v>47</v>
      </c>
      <c r="E83" s="93">
        <v>3608.6</v>
      </c>
      <c r="F83" s="94"/>
      <c r="G83" s="95"/>
      <c r="H83" s="6" t="s">
        <v>78</v>
      </c>
      <c r="I83" s="38" t="s">
        <v>86</v>
      </c>
      <c r="L83" s="40"/>
      <c r="N83" s="40"/>
      <c r="R83" s="40"/>
    </row>
    <row r="84" spans="1:18" x14ac:dyDescent="0.25">
      <c r="A84" s="28" t="s">
        <v>132</v>
      </c>
      <c r="B84" s="33" t="s">
        <v>43</v>
      </c>
      <c r="C84" s="29"/>
      <c r="D84" s="28"/>
      <c r="E84" s="126">
        <f>E83</f>
        <v>3608.6</v>
      </c>
      <c r="F84" s="132"/>
      <c r="G84" s="133"/>
      <c r="H84" s="57"/>
      <c r="I84" s="6"/>
    </row>
    <row r="85" spans="1:18" x14ac:dyDescent="0.25">
      <c r="A85" s="43"/>
      <c r="B85" s="42" t="s">
        <v>119</v>
      </c>
      <c r="C85" s="80" t="s">
        <v>120</v>
      </c>
      <c r="D85" s="41" t="s">
        <v>47</v>
      </c>
      <c r="E85" s="93">
        <v>350</v>
      </c>
      <c r="F85" s="94"/>
      <c r="G85" s="95"/>
      <c r="H85" s="77" t="s">
        <v>63</v>
      </c>
      <c r="I85" s="38" t="s">
        <v>86</v>
      </c>
    </row>
    <row r="86" spans="1:18" s="39" customFormat="1" x14ac:dyDescent="0.25">
      <c r="A86" s="28" t="s">
        <v>133</v>
      </c>
      <c r="B86" s="33" t="s">
        <v>43</v>
      </c>
      <c r="C86" s="29"/>
      <c r="D86" s="28"/>
      <c r="E86" s="126">
        <f>E85</f>
        <v>350</v>
      </c>
      <c r="F86" s="132"/>
      <c r="G86" s="133"/>
      <c r="H86" s="57"/>
      <c r="I86" s="6"/>
      <c r="L86" s="40"/>
      <c r="N86" s="40"/>
      <c r="R86" s="40"/>
    </row>
    <row r="87" spans="1:18" s="39" customFormat="1" x14ac:dyDescent="0.25">
      <c r="A87" s="78"/>
      <c r="B87" s="83" t="s">
        <v>121</v>
      </c>
      <c r="C87" s="70" t="s">
        <v>122</v>
      </c>
      <c r="D87" s="78" t="s">
        <v>47</v>
      </c>
      <c r="E87" s="93">
        <v>5565</v>
      </c>
      <c r="F87" s="94"/>
      <c r="G87" s="95"/>
      <c r="H87" s="58" t="s">
        <v>48</v>
      </c>
      <c r="I87" s="38" t="s">
        <v>86</v>
      </c>
      <c r="L87" s="40"/>
      <c r="N87" s="40"/>
      <c r="R87" s="40"/>
    </row>
    <row r="88" spans="1:18" s="39" customFormat="1" x14ac:dyDescent="0.25">
      <c r="A88" s="11" t="s">
        <v>134</v>
      </c>
      <c r="B88" s="9" t="s">
        <v>43</v>
      </c>
      <c r="C88" s="81"/>
      <c r="D88" s="82"/>
      <c r="E88" s="105">
        <f>E87</f>
        <v>5565</v>
      </c>
      <c r="F88" s="106"/>
      <c r="G88" s="107"/>
      <c r="H88" s="15"/>
      <c r="I88" s="38"/>
      <c r="L88" s="40"/>
      <c r="N88" s="40"/>
      <c r="R88" s="40"/>
    </row>
    <row r="89" spans="1:18" s="39" customFormat="1" x14ac:dyDescent="0.25">
      <c r="A89" s="37"/>
      <c r="B89" s="37" t="s">
        <v>97</v>
      </c>
      <c r="C89" s="37">
        <v>82889449790</v>
      </c>
      <c r="D89" s="37" t="s">
        <v>123</v>
      </c>
      <c r="E89" s="93">
        <v>28768.5</v>
      </c>
      <c r="F89" s="94"/>
      <c r="G89" s="95"/>
      <c r="H89" s="58" t="s">
        <v>48</v>
      </c>
      <c r="I89" s="38" t="s">
        <v>86</v>
      </c>
      <c r="L89" s="40"/>
      <c r="N89" s="40"/>
      <c r="R89" s="40"/>
    </row>
    <row r="90" spans="1:18" s="39" customFormat="1" x14ac:dyDescent="0.25">
      <c r="A90" s="28" t="s">
        <v>135</v>
      </c>
      <c r="B90" s="33" t="s">
        <v>43</v>
      </c>
      <c r="C90" s="29"/>
      <c r="D90" s="28"/>
      <c r="E90" s="126">
        <f>E89</f>
        <v>28768.5</v>
      </c>
      <c r="F90" s="132"/>
      <c r="G90" s="133"/>
      <c r="H90" s="57"/>
      <c r="I90" s="6"/>
      <c r="L90" s="40"/>
      <c r="N90" s="40"/>
      <c r="R90" s="40"/>
    </row>
    <row r="91" spans="1:18" s="39" customFormat="1" x14ac:dyDescent="0.25">
      <c r="A91" s="157"/>
      <c r="B91" s="159" t="s">
        <v>87</v>
      </c>
      <c r="C91" s="161" t="s">
        <v>124</v>
      </c>
      <c r="D91" s="117" t="s">
        <v>47</v>
      </c>
      <c r="E91" s="93">
        <v>500</v>
      </c>
      <c r="F91" s="94"/>
      <c r="G91" s="95"/>
      <c r="H91" s="58" t="s">
        <v>48</v>
      </c>
      <c r="I91" s="38" t="s">
        <v>86</v>
      </c>
      <c r="L91" s="40"/>
      <c r="N91" s="40"/>
      <c r="R91" s="40"/>
    </row>
    <row r="92" spans="1:18" s="39" customFormat="1" x14ac:dyDescent="0.25">
      <c r="A92" s="158"/>
      <c r="B92" s="160"/>
      <c r="C92" s="162"/>
      <c r="D92" s="118"/>
      <c r="E92" s="93">
        <v>500</v>
      </c>
      <c r="F92" s="94"/>
      <c r="G92" s="95"/>
      <c r="H92" s="58" t="s">
        <v>48</v>
      </c>
      <c r="I92" s="38" t="s">
        <v>86</v>
      </c>
      <c r="L92" s="40"/>
      <c r="N92" s="40"/>
      <c r="R92" s="40"/>
    </row>
    <row r="93" spans="1:18" s="39" customFormat="1" x14ac:dyDescent="0.25">
      <c r="A93" s="28" t="s">
        <v>136</v>
      </c>
      <c r="B93" s="33" t="s">
        <v>43</v>
      </c>
      <c r="C93" s="29"/>
      <c r="D93" s="28"/>
      <c r="E93" s="126">
        <f>E91+E92</f>
        <v>1000</v>
      </c>
      <c r="F93" s="132"/>
      <c r="G93" s="133"/>
      <c r="H93" s="57"/>
      <c r="I93" s="6"/>
      <c r="L93" s="40"/>
      <c r="N93" s="40"/>
      <c r="R93" s="40"/>
    </row>
    <row r="94" spans="1:18" s="39" customFormat="1" x14ac:dyDescent="0.25">
      <c r="A94" s="43"/>
      <c r="B94" s="42" t="s">
        <v>126</v>
      </c>
      <c r="C94" s="70" t="s">
        <v>127</v>
      </c>
      <c r="D94" s="78" t="s">
        <v>45</v>
      </c>
      <c r="E94" s="93">
        <v>457.5</v>
      </c>
      <c r="F94" s="94"/>
      <c r="G94" s="95"/>
      <c r="H94" s="60" t="s">
        <v>114</v>
      </c>
      <c r="I94" s="38" t="s">
        <v>86</v>
      </c>
      <c r="L94" s="40"/>
      <c r="N94" s="40"/>
      <c r="R94" s="40"/>
    </row>
    <row r="95" spans="1:18" s="39" customFormat="1" x14ac:dyDescent="0.25">
      <c r="A95" s="28" t="s">
        <v>137</v>
      </c>
      <c r="B95" s="33" t="s">
        <v>43</v>
      </c>
      <c r="C95" s="29"/>
      <c r="D95" s="28"/>
      <c r="E95" s="126">
        <f>E94</f>
        <v>457.5</v>
      </c>
      <c r="F95" s="132"/>
      <c r="G95" s="133"/>
      <c r="H95" s="57"/>
      <c r="I95" s="6"/>
      <c r="L95" s="40"/>
      <c r="N95" s="40"/>
      <c r="R95" s="40"/>
    </row>
    <row r="96" spans="1:18" s="39" customFormat="1" x14ac:dyDescent="0.25">
      <c r="A96" s="43"/>
      <c r="B96" s="42" t="s">
        <v>128</v>
      </c>
      <c r="C96" s="80" t="s">
        <v>129</v>
      </c>
      <c r="D96" s="41" t="s">
        <v>47</v>
      </c>
      <c r="E96" s="93">
        <v>1625</v>
      </c>
      <c r="F96" s="94"/>
      <c r="G96" s="95"/>
      <c r="H96" s="58" t="s">
        <v>48</v>
      </c>
      <c r="I96" s="38" t="s">
        <v>86</v>
      </c>
      <c r="L96" s="40"/>
      <c r="N96" s="40"/>
      <c r="R96" s="40"/>
    </row>
    <row r="97" spans="1:18" s="39" customFormat="1" x14ac:dyDescent="0.25">
      <c r="A97" s="28" t="s">
        <v>138</v>
      </c>
      <c r="B97" s="33" t="s">
        <v>43</v>
      </c>
      <c r="C97" s="29"/>
      <c r="D97" s="28"/>
      <c r="E97" s="126">
        <f>E96</f>
        <v>1625</v>
      </c>
      <c r="F97" s="132"/>
      <c r="G97" s="133"/>
      <c r="H97" s="57"/>
      <c r="I97" s="6"/>
      <c r="L97" s="40"/>
      <c r="N97" s="40"/>
      <c r="R97" s="40"/>
    </row>
    <row r="98" spans="1:18" s="39" customFormat="1" x14ac:dyDescent="0.25">
      <c r="A98" s="12"/>
      <c r="B98" s="7" t="s">
        <v>99</v>
      </c>
      <c r="C98" s="49"/>
      <c r="D98" s="8"/>
      <c r="E98" s="129">
        <f>E39+E37+E35+E33+E31+E28+E26+E24+E22+E19+E11+E42+E46+E48+E44+E60+E58+E55+E52+E50+E63+E65+E67+E70+E72+E74+E78+E80+E14+E17+E82+E84+E86+E88+E90+E93+E95+E97</f>
        <v>519388.76999999996</v>
      </c>
      <c r="F98" s="130"/>
      <c r="G98" s="131"/>
      <c r="H98" s="59"/>
      <c r="I98" s="6"/>
      <c r="L98" s="40">
        <f>SUM(L9:L88)</f>
        <v>520610.46000000008</v>
      </c>
      <c r="N98" s="40"/>
      <c r="R98" s="40"/>
    </row>
    <row r="99" spans="1:18" s="39" customFormat="1" x14ac:dyDescent="0.25">
      <c r="A99" s="13"/>
      <c r="B99"/>
      <c r="C99" s="22"/>
      <c r="D99"/>
      <c r="E99"/>
      <c r="F99"/>
      <c r="G99"/>
      <c r="H99"/>
      <c r="I99" s="20"/>
      <c r="L99" s="40"/>
      <c r="N99" s="40"/>
      <c r="R99" s="40"/>
    </row>
    <row r="100" spans="1:18" s="39" customFormat="1" x14ac:dyDescent="0.25">
      <c r="A100"/>
      <c r="B100"/>
      <c r="C100" s="22"/>
      <c r="D100" s="115"/>
      <c r="E100" s="115"/>
      <c r="F100" s="115"/>
      <c r="G100"/>
      <c r="H100"/>
      <c r="I100" s="20"/>
      <c r="K100" s="20">
        <f>L98-E98</f>
        <v>1221.6900000001187</v>
      </c>
      <c r="L100" s="40"/>
      <c r="N100" s="40"/>
      <c r="R100" s="40"/>
    </row>
    <row r="101" spans="1:18" s="39" customFormat="1" x14ac:dyDescent="0.25">
      <c r="A101"/>
      <c r="B101"/>
      <c r="C101" s="22"/>
      <c r="D101" s="115"/>
      <c r="E101" s="115"/>
      <c r="F101" s="115"/>
      <c r="G101" s="22"/>
      <c r="H101" s="20"/>
      <c r="I101" s="20"/>
      <c r="L101" s="40"/>
      <c r="N101" s="40"/>
      <c r="R101" s="40"/>
    </row>
    <row r="102" spans="1:18" s="39" customFormat="1" x14ac:dyDescent="0.25">
      <c r="A102" s="13"/>
      <c r="B102"/>
      <c r="C102" s="22"/>
      <c r="D102"/>
      <c r="E102"/>
      <c r="F102"/>
      <c r="G102"/>
      <c r="H102"/>
      <c r="I102"/>
      <c r="N102" s="40"/>
      <c r="R102" s="40"/>
    </row>
    <row r="103" spans="1:18" x14ac:dyDescent="0.25">
      <c r="A103" s="13"/>
      <c r="I103" s="20"/>
    </row>
    <row r="104" spans="1:18" x14ac:dyDescent="0.25">
      <c r="A104" s="13"/>
      <c r="I104" s="20"/>
    </row>
    <row r="105" spans="1:18" x14ac:dyDescent="0.25">
      <c r="A105" s="13"/>
      <c r="I105" s="20"/>
      <c r="K105" s="20"/>
    </row>
    <row r="106" spans="1:18" x14ac:dyDescent="0.25">
      <c r="A106" s="13"/>
    </row>
    <row r="107" spans="1:18" x14ac:dyDescent="0.25">
      <c r="A107" s="13"/>
    </row>
    <row r="108" spans="1:18" x14ac:dyDescent="0.25">
      <c r="A108" s="13"/>
      <c r="K108" s="20"/>
    </row>
    <row r="109" spans="1:18" x14ac:dyDescent="0.25">
      <c r="A109" s="13"/>
    </row>
    <row r="110" spans="1:18" x14ac:dyDescent="0.25">
      <c r="A110" s="13"/>
    </row>
    <row r="111" spans="1:18" x14ac:dyDescent="0.25">
      <c r="A111" s="13"/>
    </row>
    <row r="112" spans="1:18" x14ac:dyDescent="0.25">
      <c r="A112" s="13"/>
    </row>
    <row r="113" spans="1:9" x14ac:dyDescent="0.25">
      <c r="A113" s="13"/>
    </row>
    <row r="114" spans="1:9" x14ac:dyDescent="0.25">
      <c r="A114" s="13"/>
    </row>
    <row r="115" spans="1:9" x14ac:dyDescent="0.25">
      <c r="A115" s="13"/>
    </row>
    <row r="116" spans="1:9" x14ac:dyDescent="0.25">
      <c r="A116" s="13"/>
    </row>
    <row r="117" spans="1:9" x14ac:dyDescent="0.25">
      <c r="A117" s="13"/>
    </row>
    <row r="118" spans="1:9" x14ac:dyDescent="0.25">
      <c r="A118" s="13"/>
    </row>
    <row r="119" spans="1:9" x14ac:dyDescent="0.25">
      <c r="A119" s="13"/>
      <c r="I119" s="1"/>
    </row>
    <row r="120" spans="1:9" x14ac:dyDescent="0.25">
      <c r="A120" s="13"/>
      <c r="I120" s="1"/>
    </row>
    <row r="121" spans="1:9" x14ac:dyDescent="0.25">
      <c r="A121" s="13"/>
      <c r="I121" s="1"/>
    </row>
    <row r="122" spans="1:9" x14ac:dyDescent="0.25">
      <c r="A122" s="13"/>
    </row>
    <row r="123" spans="1:9" x14ac:dyDescent="0.25">
      <c r="A123" s="13"/>
    </row>
    <row r="124" spans="1:9" x14ac:dyDescent="0.25">
      <c r="A124" s="13"/>
    </row>
    <row r="125" spans="1:9" x14ac:dyDescent="0.25">
      <c r="A125" s="13"/>
    </row>
    <row r="145" spans="18:19" x14ac:dyDescent="0.25">
      <c r="R145"/>
    </row>
    <row r="147" spans="18:19" x14ac:dyDescent="0.25">
      <c r="R147"/>
    </row>
    <row r="149" spans="18:19" ht="16.5" customHeight="1" x14ac:dyDescent="0.25"/>
    <row r="155" spans="18:19" ht="15.75" customHeight="1" x14ac:dyDescent="0.25">
      <c r="S155" s="20"/>
    </row>
    <row r="156" spans="18:19" ht="15.75" customHeight="1" x14ac:dyDescent="0.25"/>
    <row r="168" spans="18:18" x14ac:dyDescent="0.25">
      <c r="R168"/>
    </row>
    <row r="228" spans="18:18" ht="15" customHeight="1" x14ac:dyDescent="0.25"/>
    <row r="230" spans="18:18" ht="12.75" customHeight="1" x14ac:dyDescent="0.25"/>
    <row r="237" spans="18:18" x14ac:dyDescent="0.25">
      <c r="R237" s="21"/>
    </row>
    <row r="238" spans="18:18" x14ac:dyDescent="0.25">
      <c r="R238" s="21"/>
    </row>
    <row r="239" spans="18:18" x14ac:dyDescent="0.25">
      <c r="R239" s="21"/>
    </row>
    <row r="250" spans="1:18" s="1" customFormat="1" x14ac:dyDescent="0.25">
      <c r="A250"/>
      <c r="B250"/>
      <c r="C250" s="22"/>
      <c r="D250"/>
      <c r="E250"/>
      <c r="F250"/>
      <c r="G250"/>
      <c r="H250"/>
      <c r="I250"/>
      <c r="J250" s="87"/>
      <c r="L250" s="21"/>
      <c r="N250" s="21"/>
      <c r="R250" s="20"/>
    </row>
    <row r="251" spans="1:18" s="1" customFormat="1" x14ac:dyDescent="0.25">
      <c r="A251"/>
      <c r="B251"/>
      <c r="C251" s="22"/>
      <c r="D251"/>
      <c r="E251"/>
      <c r="F251"/>
      <c r="G251"/>
      <c r="H251"/>
      <c r="I251"/>
      <c r="J251" s="87"/>
      <c r="L251" s="21"/>
      <c r="N251" s="21"/>
      <c r="R251" s="20"/>
    </row>
    <row r="252" spans="1:18" s="1" customFormat="1" x14ac:dyDescent="0.25">
      <c r="A252"/>
      <c r="B252"/>
      <c r="C252" s="22"/>
      <c r="D252"/>
      <c r="E252"/>
      <c r="F252"/>
      <c r="G252"/>
      <c r="H252"/>
      <c r="I252"/>
      <c r="J252" s="87"/>
      <c r="L252" s="21"/>
      <c r="N252" s="21"/>
      <c r="R252" s="20"/>
    </row>
  </sheetData>
  <mergeCells count="149">
    <mergeCell ref="A91:A92"/>
    <mergeCell ref="B91:B92"/>
    <mergeCell ref="C91:C92"/>
    <mergeCell ref="D91:D92"/>
    <mergeCell ref="E91:G91"/>
    <mergeCell ref="A61:A62"/>
    <mergeCell ref="B61:B62"/>
    <mergeCell ref="C61:C62"/>
    <mergeCell ref="D61:D62"/>
    <mergeCell ref="E61:G61"/>
    <mergeCell ref="E68:G68"/>
    <mergeCell ref="A68:A69"/>
    <mergeCell ref="B68:B69"/>
    <mergeCell ref="C68:C69"/>
    <mergeCell ref="D68:D69"/>
    <mergeCell ref="A75:A77"/>
    <mergeCell ref="B75:B77"/>
    <mergeCell ref="C75:C77"/>
    <mergeCell ref="D75:D77"/>
    <mergeCell ref="E89:G89"/>
    <mergeCell ref="E90:G90"/>
    <mergeCell ref="E92:G92"/>
    <mergeCell ref="E67:G67"/>
    <mergeCell ref="E69:G69"/>
    <mergeCell ref="E45:G45"/>
    <mergeCell ref="E48:G48"/>
    <mergeCell ref="E49:G49"/>
    <mergeCell ref="E93:G93"/>
    <mergeCell ref="E94:G94"/>
    <mergeCell ref="E95:G95"/>
    <mergeCell ref="E96:G96"/>
    <mergeCell ref="E97:G97"/>
    <mergeCell ref="A1:H1"/>
    <mergeCell ref="A3:B3"/>
    <mergeCell ref="C3:H3"/>
    <mergeCell ref="A4:B4"/>
    <mergeCell ref="C4:H4"/>
    <mergeCell ref="E6:G6"/>
    <mergeCell ref="E85:G85"/>
    <mergeCell ref="E86:G86"/>
    <mergeCell ref="E88:G88"/>
    <mergeCell ref="E87:G87"/>
    <mergeCell ref="E40:G40"/>
    <mergeCell ref="A40:A41"/>
    <mergeCell ref="B40:B41"/>
    <mergeCell ref="C40:C41"/>
    <mergeCell ref="D40:D41"/>
    <mergeCell ref="E19:G19"/>
    <mergeCell ref="A7:A10"/>
    <mergeCell ref="B7:B10"/>
    <mergeCell ref="C7:C10"/>
    <mergeCell ref="D7:D10"/>
    <mergeCell ref="E7:G7"/>
    <mergeCell ref="E8:G8"/>
    <mergeCell ref="E9:G9"/>
    <mergeCell ref="E28:G28"/>
    <mergeCell ref="E29:G29"/>
    <mergeCell ref="E22:G22"/>
    <mergeCell ref="E23:G23"/>
    <mergeCell ref="E15:G15"/>
    <mergeCell ref="E16:G16"/>
    <mergeCell ref="E17:G17"/>
    <mergeCell ref="E24:G24"/>
    <mergeCell ref="E25:G25"/>
    <mergeCell ref="D20:D21"/>
    <mergeCell ref="E20:G20"/>
    <mergeCell ref="E21:G21"/>
    <mergeCell ref="E26:G26"/>
    <mergeCell ref="E27:G27"/>
    <mergeCell ref="A20:A21"/>
    <mergeCell ref="B20:B21"/>
    <mergeCell ref="C20:C21"/>
    <mergeCell ref="E39:G39"/>
    <mergeCell ref="E41:G41"/>
    <mergeCell ref="E42:G42"/>
    <mergeCell ref="E43:G43"/>
    <mergeCell ref="E44:G44"/>
    <mergeCell ref="S9:S33"/>
    <mergeCell ref="E10:G10"/>
    <mergeCell ref="E11:G11"/>
    <mergeCell ref="E13:G13"/>
    <mergeCell ref="E14:G14"/>
    <mergeCell ref="E18:G18"/>
    <mergeCell ref="E30:G30"/>
    <mergeCell ref="E31:G31"/>
    <mergeCell ref="E37:G37"/>
    <mergeCell ref="E70:G70"/>
    <mergeCell ref="E71:G71"/>
    <mergeCell ref="E72:G72"/>
    <mergeCell ref="E73:G73"/>
    <mergeCell ref="E55:G55"/>
    <mergeCell ref="E56:G56"/>
    <mergeCell ref="E57:G57"/>
    <mergeCell ref="E65:G65"/>
    <mergeCell ref="E66:G66"/>
    <mergeCell ref="E58:G58"/>
    <mergeCell ref="E59:G59"/>
    <mergeCell ref="E60:G60"/>
    <mergeCell ref="E62:G62"/>
    <mergeCell ref="E63:G63"/>
    <mergeCell ref="E64:G64"/>
    <mergeCell ref="D101:F101"/>
    <mergeCell ref="A12:A13"/>
    <mergeCell ref="B12:B13"/>
    <mergeCell ref="C12:C13"/>
    <mergeCell ref="D12:D13"/>
    <mergeCell ref="E12:G12"/>
    <mergeCell ref="A15:A16"/>
    <mergeCell ref="B15:B16"/>
    <mergeCell ref="C15:C16"/>
    <mergeCell ref="D15:D16"/>
    <mergeCell ref="E77:G77"/>
    <mergeCell ref="E78:G78"/>
    <mergeCell ref="E79:G79"/>
    <mergeCell ref="E80:G80"/>
    <mergeCell ref="E98:G98"/>
    <mergeCell ref="D100:F100"/>
    <mergeCell ref="E74:G74"/>
    <mergeCell ref="E75:G75"/>
    <mergeCell ref="E76:G76"/>
    <mergeCell ref="E81:G81"/>
    <mergeCell ref="E82:G82"/>
    <mergeCell ref="E83:G83"/>
    <mergeCell ref="E84:G84"/>
    <mergeCell ref="E38:G38"/>
    <mergeCell ref="A29:A30"/>
    <mergeCell ref="B29:B30"/>
    <mergeCell ref="C29:C30"/>
    <mergeCell ref="D29:D30"/>
    <mergeCell ref="E32:G32"/>
    <mergeCell ref="E34:G34"/>
    <mergeCell ref="E36:G36"/>
    <mergeCell ref="E51:G51"/>
    <mergeCell ref="A56:A57"/>
    <mergeCell ref="B56:B57"/>
    <mergeCell ref="C56:C57"/>
    <mergeCell ref="D56:D57"/>
    <mergeCell ref="B53:B54"/>
    <mergeCell ref="C53:C54"/>
    <mergeCell ref="A53:A54"/>
    <mergeCell ref="D53:D54"/>
    <mergeCell ref="E50:G50"/>
    <mergeCell ref="E52:G52"/>
    <mergeCell ref="E53:G53"/>
    <mergeCell ref="E54:G54"/>
    <mergeCell ref="E33:G33"/>
    <mergeCell ref="E35:G35"/>
    <mergeCell ref="E46:G46"/>
    <mergeCell ref="E47:G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Zubčić</dc:creator>
  <cp:lastModifiedBy>Klara</cp:lastModifiedBy>
  <cp:lastPrinted>2024-03-25T07:12:51Z</cp:lastPrinted>
  <dcterms:created xsi:type="dcterms:W3CDTF">2024-02-09T09:57:49Z</dcterms:created>
  <dcterms:modified xsi:type="dcterms:W3CDTF">2026-08-12T12:41:29Z</dcterms:modified>
</cp:coreProperties>
</file>