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Klara\Informacija o trošenju sredstava\"/>
    </mc:Choice>
  </mc:AlternateContent>
  <xr:revisionPtr revIDLastSave="0" documentId="13_ncr:1_{27B30020-6630-4EC4-BBC9-8790736510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 2026" sheetId="33" r:id="rId1"/>
  </sheets>
  <definedNames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8" i="33" l="1"/>
  <c r="J98" i="33" s="1"/>
  <c r="E90" i="33"/>
  <c r="E98" i="33"/>
  <c r="E53" i="33"/>
  <c r="E19" i="33"/>
  <c r="E41" i="33"/>
  <c r="E38" i="33"/>
  <c r="E66" i="33"/>
  <c r="E58" i="33"/>
  <c r="E35" i="33"/>
  <c r="E32" i="33"/>
  <c r="E44" i="33"/>
  <c r="E93" i="33"/>
  <c r="E75" i="33"/>
  <c r="E59" i="33"/>
  <c r="E61" i="33" s="1"/>
  <c r="E51" i="33"/>
  <c r="E80" i="33"/>
  <c r="E97" i="33"/>
  <c r="E95" i="33"/>
  <c r="E71" i="33"/>
  <c r="E17" i="33"/>
  <c r="E14" i="33" l="1"/>
  <c r="E82" i="33"/>
  <c r="E77" i="33"/>
  <c r="E73" i="33"/>
  <c r="E68" i="33"/>
  <c r="E55" i="33"/>
  <c r="E48" i="33"/>
  <c r="E46" i="33"/>
  <c r="E28" i="33"/>
  <c r="E26" i="33"/>
  <c r="E24" i="33"/>
  <c r="E22" i="33"/>
  <c r="E11" i="33"/>
</calcChain>
</file>

<file path=xl/sharedStrings.xml><?xml version="1.0" encoding="utf-8"?>
<sst xmlns="http://schemas.openxmlformats.org/spreadsheetml/2006/main" count="261" uniqueCount="122">
  <si>
    <t xml:space="preserve">NAZIV ISPLATITELJA: </t>
  </si>
  <si>
    <t xml:space="preserve">ISPLATE SREDSTAVA ZA RAZDOBLJE: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</si>
  <si>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</si>
  <si>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</si>
  <si>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</si>
  <si>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</si>
  <si>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</si>
  <si>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</si>
  <si>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</si>
  <si>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</si>
  <si>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</si>
  <si>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</si>
  <si>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</si>
  <si>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</si>
  <si>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</si>
  <si>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</si>
  <si>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</si>
  <si>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</si>
  <si>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</si>
  <si>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</si>
  <si>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</si>
  <si>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</si>
  <si>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</si>
  <si>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</si>
  <si>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</si>
  <si>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</si>
  <si>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</si>
  <si>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</si>
  <si>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</si>
  <si>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</si>
  <si>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</si>
  <si>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</si>
  <si>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REDNI BROJ</t>
  </si>
  <si>
    <t>NAZIV PRIMATELJA</t>
  </si>
  <si>
    <t>OIB PRIMATELJA</t>
  </si>
  <si>
    <t>SJEDIŠTE / PREBIVALIŠTE PRIMATELJA</t>
  </si>
  <si>
    <t>VRSTA RASHODA / IZDATKA</t>
  </si>
  <si>
    <t>1.</t>
  </si>
  <si>
    <t>NAČIN OBJAVE ISPLAĆENOG IZNOSA</t>
  </si>
  <si>
    <t>3111 Plaće za redovan rad (bez bolovanja na teret Hzzo)</t>
  </si>
  <si>
    <t>3121 Ostali rashodi za zaposlene</t>
  </si>
  <si>
    <t>3132 Doprinos za obvezno zdravstevno</t>
  </si>
  <si>
    <t>3212 Naknada za prijevoz sa posla i na posao</t>
  </si>
  <si>
    <t>Ukupno</t>
  </si>
  <si>
    <t>Raiffeisen bank</t>
  </si>
  <si>
    <t>Zagreb</t>
  </si>
  <si>
    <t xml:space="preserve">3431 Bankarske usluge i usluge platnog prometa </t>
  </si>
  <si>
    <t>Dubrovnik</t>
  </si>
  <si>
    <t>4214 Ostali građevinski objekti</t>
  </si>
  <si>
    <t>A1 Hrvatska d.o.o.</t>
  </si>
  <si>
    <t>3231 Usluge telefona, pošte i prijevoza</t>
  </si>
  <si>
    <t>Ingatest</t>
  </si>
  <si>
    <t>3239 Ostale usluge</t>
  </si>
  <si>
    <t>Dom izgradnja d.o.o.</t>
  </si>
  <si>
    <t>Unicitas d.o.o.</t>
  </si>
  <si>
    <t>3238 Računalne usluge</t>
  </si>
  <si>
    <t>Securitas Hrvatska d.o.o.</t>
  </si>
  <si>
    <t>3213 Stručno usavršavanje zaposlenika</t>
  </si>
  <si>
    <t>Split</t>
  </si>
  <si>
    <t>Građevinar Quelin d.d.</t>
  </si>
  <si>
    <t>Hep opskrba d.o.o.</t>
  </si>
  <si>
    <t>3223 Energija</t>
  </si>
  <si>
    <t>Perfectum d.o.o.</t>
  </si>
  <si>
    <t>Com eng d.o.o.</t>
  </si>
  <si>
    <t>Almel Dubrovnik d.o.o.</t>
  </si>
  <si>
    <t>3232 Usluge tek. i invest.održavanja</t>
  </si>
  <si>
    <t>3293 Reprezentacija</t>
  </si>
  <si>
    <t>3234 Komunalne usluge</t>
  </si>
  <si>
    <t>Čistoća d.o.o.</t>
  </si>
  <si>
    <t>Hrvatska radio televizija</t>
  </si>
  <si>
    <t>Zagareb</t>
  </si>
  <si>
    <t>3299 Ostali nespomenuti rashodi poslovanja</t>
  </si>
  <si>
    <t>ZAVOD ZA OBNOVU DUBROVNIKA, CVIJETE ZUZORIĆ 6, 20000 DUBROVNIK</t>
  </si>
  <si>
    <t xml:space="preserve">INFORMACIJA O TROŠENJU SREDSTAVA </t>
  </si>
  <si>
    <t>21777333810</t>
  </si>
  <si>
    <t>00862047577</t>
  </si>
  <si>
    <t xml:space="preserve">Vodovod Dubrovnik </t>
  </si>
  <si>
    <t>Arcus ingenium d.o.o.</t>
  </si>
  <si>
    <t>Sigma servis d.o.o.</t>
  </si>
  <si>
    <t>40715047620</t>
  </si>
  <si>
    <t>3232 Usluge tekućeg i investicijskog održavanja</t>
  </si>
  <si>
    <t>3211 Službena putovanja</t>
  </si>
  <si>
    <t>4511 Dodatna ulaganja na građevinskim objektima</t>
  </si>
  <si>
    <t>74111443692</t>
  </si>
  <si>
    <t>Petrijevci</t>
  </si>
  <si>
    <t>Koprivnica</t>
  </si>
  <si>
    <t>85821130368</t>
  </si>
  <si>
    <t>24282973276</t>
  </si>
  <si>
    <t>3221 Uredski materijal i ostali mater.rashodi</t>
  </si>
  <si>
    <t>Isplatitelj</t>
  </si>
  <si>
    <t>Zod</t>
  </si>
  <si>
    <t>Grad Dubrovnik</t>
  </si>
  <si>
    <t>Projekt 22 d.o.o.</t>
  </si>
  <si>
    <t>Lureti j.d.o.o.</t>
  </si>
  <si>
    <t>Dubravka</t>
  </si>
  <si>
    <t xml:space="preserve">Libertas inženjering d.o.o. </t>
  </si>
  <si>
    <t>37130533420</t>
  </si>
  <si>
    <t>Topolo</t>
  </si>
  <si>
    <t>Arheo plan d.o.o.</t>
  </si>
  <si>
    <t>27541282166</t>
  </si>
  <si>
    <t>bolovanje</t>
  </si>
  <si>
    <t>Mokošica</t>
  </si>
  <si>
    <t>Adriatik građenje j.d.o.o.</t>
  </si>
  <si>
    <t>75785967207</t>
  </si>
  <si>
    <t>Financijska agencija</t>
  </si>
  <si>
    <t>92756876424</t>
  </si>
  <si>
    <t>Otpremnina</t>
  </si>
  <si>
    <t>Kor d.o.o.restauratorske usluge</t>
  </si>
  <si>
    <t>UKUPNO ZA LIPANJ 2026.</t>
  </si>
  <si>
    <t>LIPANJ  2026.</t>
  </si>
  <si>
    <t>Pomoć zbog dužeg bolovanja</t>
  </si>
  <si>
    <t>Posta d.o.o.</t>
  </si>
  <si>
    <t>Mljet</t>
  </si>
  <si>
    <t>82889449790</t>
  </si>
  <si>
    <t xml:space="preserve">4214 Ostali građevinski objekti-podugovaratelj </t>
  </si>
  <si>
    <t>Texo molior d.o.o.</t>
  </si>
  <si>
    <t>Cavtat</t>
  </si>
  <si>
    <t>14447744368</t>
  </si>
  <si>
    <t>Crystal consult d.o.o.</t>
  </si>
  <si>
    <t>47457997719</t>
  </si>
  <si>
    <t>Harmonik d.o.o.</t>
  </si>
  <si>
    <t>22522860010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</si>
</sst>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2" fillId="0" borderId="0" xfId="0" applyFont="1"/>
    <xf numFmtId="49" fontId="1" fillId="0" borderId="1" xfId="1" applyNumberFormat="1" applyBorder="1" applyAlignment="1">
      <alignment horizontal="left" vertical="center"/>
    </xf>
    <xf numFmtId="164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2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4" xfId="0" applyFill="1" applyBorder="1"/>
    <xf numFmtId="0" fontId="0" fillId="4" borderId="1" xfId="0" applyFill="1" applyBorder="1" applyAlignment="1">
      <alignment horizontal="right"/>
    </xf>
    <xf numFmtId="0" fontId="2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4" borderId="1" xfId="1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49" fontId="0" fillId="0" borderId="1" xfId="1" applyNumberFormat="1" applyFont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left"/>
    </xf>
    <xf numFmtId="0" fontId="0" fillId="4" borderId="9" xfId="0" applyFill="1" applyBorder="1"/>
    <xf numFmtId="0" fontId="0" fillId="4" borderId="10" xfId="0" applyFill="1" applyBorder="1"/>
    <xf numFmtId="0" fontId="0" fillId="0" borderId="10" xfId="0" applyBorder="1"/>
    <xf numFmtId="0" fontId="0" fillId="4" borderId="15" xfId="0" applyFill="1" applyBorder="1" applyAlignment="1">
      <alignment horizontal="left"/>
    </xf>
    <xf numFmtId="0" fontId="0" fillId="0" borderId="9" xfId="0" applyBorder="1"/>
    <xf numFmtId="0" fontId="0" fillId="0" borderId="14" xfId="0" applyBorder="1"/>
    <xf numFmtId="0" fontId="0" fillId="4" borderId="10" xfId="0" applyFill="1" applyBorder="1" applyAlignment="1">
      <alignment horizontal="right"/>
    </xf>
    <xf numFmtId="49" fontId="0" fillId="4" borderId="10" xfId="0" applyNumberFormat="1" applyFill="1" applyBorder="1" applyAlignment="1">
      <alignment horizontal="left"/>
    </xf>
    <xf numFmtId="0" fontId="0" fillId="0" borderId="10" xfId="0" applyBorder="1" applyAlignment="1">
      <alignment horizontal="right"/>
    </xf>
    <xf numFmtId="164" fontId="0" fillId="4" borderId="10" xfId="1" applyNumberFormat="1" applyFont="1" applyFill="1" applyBorder="1" applyAlignment="1">
      <alignment horizontal="right" vertical="center"/>
    </xf>
    <xf numFmtId="0" fontId="0" fillId="0" borderId="10" xfId="0" applyBorder="1" applyAlignment="1">
      <alignment wrapText="1"/>
    </xf>
    <xf numFmtId="0" fontId="0" fillId="4" borderId="10" xfId="0" applyFill="1" applyBorder="1" applyAlignment="1">
      <alignment wrapText="1"/>
    </xf>
    <xf numFmtId="49" fontId="0" fillId="4" borderId="6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4" fontId="0" fillId="0" borderId="0" xfId="0" applyNumberFormat="1" applyFill="1"/>
    <xf numFmtId="0" fontId="0" fillId="0" borderId="10" xfId="0" applyFill="1" applyBorder="1" applyAlignment="1"/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right"/>
    </xf>
    <xf numFmtId="49" fontId="0" fillId="0" borderId="10" xfId="0" applyNumberFormat="1" applyBorder="1" applyAlignment="1"/>
    <xf numFmtId="0" fontId="0" fillId="0" borderId="10" xfId="0" applyBorder="1" applyAlignment="1"/>
    <xf numFmtId="164" fontId="0" fillId="3" borderId="10" xfId="1" applyNumberFormat="1" applyFont="1" applyFill="1" applyBorder="1" applyAlignment="1">
      <alignment vertical="center"/>
    </xf>
    <xf numFmtId="164" fontId="0" fillId="0" borderId="10" xfId="1" applyNumberFormat="1" applyFont="1" applyFill="1" applyBorder="1" applyAlignment="1">
      <alignment vertical="center"/>
    </xf>
    <xf numFmtId="49" fontId="1" fillId="0" borderId="10" xfId="1" applyNumberFormat="1" applyBorder="1" applyAlignment="1"/>
    <xf numFmtId="0" fontId="2" fillId="4" borderId="1" xfId="1" applyFont="1" applyFill="1" applyBorder="1" applyAlignment="1">
      <alignment horizontal="left"/>
    </xf>
    <xf numFmtId="0" fontId="0" fillId="0" borderId="1" xfId="0" applyFill="1" applyBorder="1" applyAlignment="1"/>
    <xf numFmtId="49" fontId="0" fillId="4" borderId="17" xfId="1" applyNumberFormat="1" applyFont="1" applyFill="1" applyBorder="1" applyAlignment="1">
      <alignment horizontal="left" vertical="center"/>
    </xf>
    <xf numFmtId="49" fontId="0" fillId="4" borderId="1" xfId="1" applyNumberFormat="1" applyFont="1" applyFill="1" applyBorder="1" applyAlignment="1">
      <alignment horizontal="left" vertical="center"/>
    </xf>
    <xf numFmtId="49" fontId="0" fillId="4" borderId="10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4" fontId="0" fillId="4" borderId="6" xfId="0" applyNumberFormat="1" applyFill="1" applyBorder="1"/>
    <xf numFmtId="4" fontId="0" fillId="0" borderId="6" xfId="0" applyNumberFormat="1" applyBorder="1"/>
    <xf numFmtId="0" fontId="0" fillId="4" borderId="6" xfId="0" applyFill="1" applyBorder="1" applyAlignment="1">
      <alignment horizontal="left"/>
    </xf>
    <xf numFmtId="4" fontId="0" fillId="0" borderId="6" xfId="0" applyNumberFormat="1" applyFill="1" applyBorder="1"/>
    <xf numFmtId="0" fontId="4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164" fontId="0" fillId="0" borderId="10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49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0" xfId="0" applyNumberFormat="1"/>
    <xf numFmtId="49" fontId="0" fillId="3" borderId="10" xfId="1" applyNumberFormat="1" applyFont="1" applyFill="1" applyBorder="1" applyAlignment="1"/>
    <xf numFmtId="0" fontId="0" fillId="0" borderId="11" xfId="0" applyBorder="1" applyAlignment="1">
      <alignment horizontal="left"/>
    </xf>
    <xf numFmtId="49" fontId="0" fillId="0" borderId="10" xfId="1" applyNumberFormat="1" applyFont="1" applyBorder="1" applyAlignment="1">
      <alignment horizontal="left"/>
    </xf>
    <xf numFmtId="49" fontId="0" fillId="0" borderId="10" xfId="0" applyNumberFormat="1" applyBorder="1" applyAlignment="1">
      <alignment horizontal="left"/>
    </xf>
    <xf numFmtId="0" fontId="0" fillId="0" borderId="10" xfId="0" applyFill="1" applyBorder="1" applyAlignment="1">
      <alignment horizontal="left"/>
    </xf>
    <xf numFmtId="49" fontId="0" fillId="0" borderId="10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3" xfId="0" applyNumberFormat="1" applyFill="1" applyBorder="1"/>
    <xf numFmtId="0" fontId="0" fillId="0" borderId="1" xfId="0" applyBorder="1" applyAlignment="1"/>
    <xf numFmtId="4" fontId="2" fillId="4" borderId="4" xfId="0" applyNumberFormat="1" applyFont="1" applyFill="1" applyBorder="1" applyAlignment="1">
      <alignment horizontal="center"/>
    </xf>
    <xf numFmtId="4" fontId="2" fillId="4" borderId="5" xfId="0" applyNumberFormat="1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" fontId="4" fillId="0" borderId="7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17" fontId="4" fillId="0" borderId="8" xfId="0" applyNumberFormat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49" fontId="0" fillId="0" borderId="10" xfId="1" applyNumberFormat="1" applyFont="1" applyBorder="1" applyAlignment="1">
      <alignment horizontal="left"/>
    </xf>
    <xf numFmtId="49" fontId="0" fillId="0" borderId="11" xfId="1" applyNumberFormat="1" applyFont="1" applyBorder="1" applyAlignment="1">
      <alignment horizontal="left"/>
    </xf>
    <xf numFmtId="49" fontId="1" fillId="0" borderId="10" xfId="1" applyNumberFormat="1" applyBorder="1" applyAlignment="1">
      <alignment horizontal="left"/>
    </xf>
    <xf numFmtId="49" fontId="1" fillId="0" borderId="11" xfId="1" applyNumberForma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0" fillId="5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16" xfId="0" applyNumberFormat="1" applyFill="1" applyBorder="1" applyAlignment="1">
      <alignment horizontal="center"/>
    </xf>
    <xf numFmtId="4" fontId="0" fillId="4" borderId="12" xfId="0" applyNumberFormat="1" applyFill="1" applyBorder="1" applyAlignment="1">
      <alignment horizontal="center"/>
    </xf>
    <xf numFmtId="49" fontId="1" fillId="0" borderId="14" xfId="1" applyNumberFormat="1" applyBorder="1" applyAlignment="1">
      <alignment horizontal="left"/>
    </xf>
    <xf numFmtId="164" fontId="0" fillId="0" borderId="14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9" fontId="0" fillId="0" borderId="10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164" fontId="0" fillId="0" borderId="10" xfId="1" applyNumberFormat="1" applyFont="1" applyBorder="1" applyAlignment="1">
      <alignment horizontal="center" vertical="center" wrapText="1"/>
    </xf>
    <xf numFmtId="164" fontId="0" fillId="0" borderId="11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" fontId="0" fillId="6" borderId="4" xfId="0" applyNumberFormat="1" applyFill="1" applyBorder="1" applyAlignment="1">
      <alignment horizontal="center"/>
    </xf>
    <xf numFmtId="4" fontId="0" fillId="6" borderId="5" xfId="0" applyNumberFormat="1" applyFill="1" applyBorder="1" applyAlignment="1">
      <alignment horizontal="center"/>
    </xf>
    <xf numFmtId="4" fontId="0" fillId="6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164" fontId="0" fillId="0" borderId="10" xfId="1" applyNumberFormat="1" applyFont="1" applyFill="1" applyBorder="1" applyAlignment="1">
      <alignment horizontal="center" vertical="center"/>
    </xf>
    <xf numFmtId="164" fontId="0" fillId="0" borderId="14" xfId="1" applyNumberFormat="1" applyFont="1" applyFill="1" applyBorder="1" applyAlignment="1">
      <alignment horizontal="center" vertical="center"/>
    </xf>
    <xf numFmtId="164" fontId="0" fillId="0" borderId="1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4" xfId="0" applyFill="1" applyBorder="1" applyAlignment="1">
      <alignment horizontal="center"/>
    </xf>
    <xf numFmtId="49" fontId="0" fillId="3" borderId="10" xfId="1" applyNumberFormat="1" applyFont="1" applyFill="1" applyBorder="1" applyAlignment="1">
      <alignment horizontal="left"/>
    </xf>
    <xf numFmtId="49" fontId="0" fillId="3" borderId="11" xfId="1" applyNumberFormat="1" applyFont="1" applyFill="1" applyBorder="1" applyAlignment="1">
      <alignment horizontal="left"/>
    </xf>
    <xf numFmtId="49" fontId="0" fillId="0" borderId="10" xfId="1" applyNumberFormat="1" applyFont="1" applyBorder="1" applyAlignment="1">
      <alignment horizontal="left" vertical="center"/>
    </xf>
    <xf numFmtId="49" fontId="0" fillId="0" borderId="14" xfId="1" applyNumberFormat="1" applyFont="1" applyBorder="1" applyAlignment="1">
      <alignment horizontal="left" vertical="center"/>
    </xf>
    <xf numFmtId="49" fontId="0" fillId="0" borderId="11" xfId="1" applyNumberFormat="1" applyFont="1" applyBorder="1" applyAlignment="1">
      <alignment horizontal="left" vertic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0" fillId="0" borderId="11" xfId="0" applyNumberFormat="1" applyBorder="1" applyAlignment="1">
      <alignment horizontal="left" wrapText="1"/>
    </xf>
    <xf numFmtId="49" fontId="0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0" xfId="1" applyFont="1" applyBorder="1" applyAlignment="1">
      <alignment horizontal="left" wrapText="1"/>
    </xf>
    <xf numFmtId="0" fontId="0" fillId="0" borderId="11" xfId="1" applyFont="1" applyBorder="1" applyAlignment="1">
      <alignment horizontal="left" wrapText="1"/>
    </xf>
    <xf numFmtId="49" fontId="0" fillId="0" borderId="10" xfId="1" applyNumberFormat="1" applyFont="1" applyFill="1" applyBorder="1" applyAlignment="1">
      <alignment horizontal="left" vertical="center"/>
    </xf>
    <xf numFmtId="49" fontId="0" fillId="0" borderId="11" xfId="1" applyNumberFormat="1" applyFont="1" applyFill="1" applyBorder="1" applyAlignment="1">
      <alignment horizontal="left" vertical="center"/>
    </xf>
    <xf numFmtId="49" fontId="0" fillId="0" borderId="10" xfId="1" applyNumberFormat="1" applyFont="1" applyFill="1" applyBorder="1" applyAlignment="1">
      <alignment horizontal="center" vertical="center"/>
    </xf>
    <xf numFmtId="49" fontId="0" fillId="0" borderId="11" xfId="1" applyNumberFormat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E9D0-3E2C-4D13-917E-302C5AD3361D}">
  <dimension ref="A1:Z248"/>
  <sheetViews>
    <sheetView tabSelected="1" zoomScale="98" zoomScaleNormal="98" workbookViewId="0">
      <selection activeCell="X10" sqref="X10"/>
    </sheetView>
  </sheetViews>
  <sheetFormatPr defaultColWidth="9.140625" defaultRowHeight="15" x14ac:dyDescent="0.25"/>
  <cols>
    <col min="2" max="2" width="43.7109375" customWidth="1"/>
    <col min="3" max="3" width="13.5703125" style="22" customWidth="1"/>
    <col min="4" max="4" width="16.85546875" customWidth="1"/>
    <col min="5" max="5" width="12.5703125" customWidth="1"/>
    <col min="7" max="7" width="3.140625" customWidth="1"/>
    <col min="8" max="8" width="50" customWidth="1"/>
    <col min="9" max="9" width="14.85546875" bestFit="1" customWidth="1"/>
    <col min="10" max="10" width="11" hidden="1" customWidth="1"/>
    <col min="11" max="11" width="0" hidden="1" customWidth="1"/>
    <col min="12" max="13" width="10.140625" style="20" hidden="1" customWidth="1"/>
    <col min="14" max="15" width="0" hidden="1" customWidth="1"/>
    <col min="20" max="20" width="10.140625" style="20" customWidth="1"/>
    <col min="24" max="24" width="10.28515625" style="20" customWidth="1"/>
    <col min="25" max="25" width="10.28515625" customWidth="1"/>
  </cols>
  <sheetData>
    <row r="1" spans="1:26" ht="18.75" x14ac:dyDescent="0.3">
      <c r="A1" s="87" t="s">
        <v>73</v>
      </c>
      <c r="B1" s="87"/>
      <c r="C1" s="87"/>
      <c r="D1" s="87"/>
      <c r="E1" s="87"/>
      <c r="F1" s="87"/>
      <c r="G1" s="87"/>
      <c r="H1" s="87"/>
    </row>
    <row r="2" spans="1:26" ht="18.75" x14ac:dyDescent="0.3">
      <c r="A2" s="62"/>
      <c r="B2" s="62"/>
      <c r="C2" s="55"/>
      <c r="D2" s="62"/>
      <c r="E2" s="62"/>
      <c r="F2" s="62"/>
      <c r="G2" s="62"/>
      <c r="H2" s="62"/>
    </row>
    <row r="3" spans="1:26" ht="19.5" thickBot="1" x14ac:dyDescent="0.3">
      <c r="A3" s="88" t="s">
        <v>0</v>
      </c>
      <c r="B3" s="88"/>
      <c r="C3" s="88" t="s">
        <v>72</v>
      </c>
      <c r="D3" s="88"/>
      <c r="E3" s="88"/>
      <c r="F3" s="88"/>
      <c r="G3" s="88"/>
      <c r="H3" s="88"/>
    </row>
    <row r="4" spans="1:26" ht="19.5" thickBot="1" x14ac:dyDescent="0.3">
      <c r="A4" s="89" t="s">
        <v>1</v>
      </c>
      <c r="B4" s="89"/>
      <c r="C4" s="90" t="s">
        <v>109</v>
      </c>
      <c r="D4" s="91"/>
      <c r="E4" s="91"/>
      <c r="F4" s="91"/>
      <c r="G4" s="91"/>
      <c r="H4" s="92"/>
    </row>
    <row r="5" spans="1:26" ht="9.75" customHeight="1" x14ac:dyDescent="0.25">
      <c r="A5" s="4"/>
      <c r="B5" s="4"/>
      <c r="C5" s="56"/>
      <c r="D5" s="5"/>
      <c r="E5" s="5"/>
      <c r="F5" s="5"/>
      <c r="G5" s="5"/>
      <c r="H5" s="5"/>
    </row>
    <row r="6" spans="1:26" ht="38.25" customHeight="1" x14ac:dyDescent="0.25">
      <c r="A6" s="63" t="s">
        <v>32</v>
      </c>
      <c r="B6" s="63" t="s">
        <v>33</v>
      </c>
      <c r="C6" s="57" t="s">
        <v>34</v>
      </c>
      <c r="D6" s="63" t="s">
        <v>35</v>
      </c>
      <c r="E6" s="93" t="s">
        <v>38</v>
      </c>
      <c r="F6" s="93"/>
      <c r="G6" s="93"/>
      <c r="H6" s="63" t="s">
        <v>36</v>
      </c>
      <c r="I6" s="63" t="s">
        <v>89</v>
      </c>
      <c r="Y6" s="20"/>
    </row>
    <row r="7" spans="1:26" x14ac:dyDescent="0.25">
      <c r="A7" s="95"/>
      <c r="B7" s="97"/>
      <c r="C7" s="145"/>
      <c r="D7" s="104"/>
      <c r="E7" s="84">
        <v>27175.91</v>
      </c>
      <c r="F7" s="85"/>
      <c r="G7" s="86"/>
      <c r="H7" s="67" t="s">
        <v>39</v>
      </c>
      <c r="I7" s="6"/>
      <c r="K7" t="s">
        <v>100</v>
      </c>
      <c r="L7" s="20">
        <v>995.45</v>
      </c>
      <c r="N7" s="20"/>
    </row>
    <row r="8" spans="1:26" x14ac:dyDescent="0.25">
      <c r="A8" s="113"/>
      <c r="B8" s="99"/>
      <c r="C8" s="146"/>
      <c r="D8" s="114"/>
      <c r="E8" s="84">
        <v>1100</v>
      </c>
      <c r="F8" s="85"/>
      <c r="G8" s="86"/>
      <c r="H8" s="67" t="s">
        <v>40</v>
      </c>
      <c r="I8" s="6"/>
      <c r="Y8" s="20"/>
      <c r="Z8" s="20"/>
    </row>
    <row r="9" spans="1:26" x14ac:dyDescent="0.25">
      <c r="A9" s="113"/>
      <c r="B9" s="99"/>
      <c r="C9" s="146"/>
      <c r="D9" s="114"/>
      <c r="E9" s="84">
        <v>4108.78</v>
      </c>
      <c r="F9" s="85"/>
      <c r="G9" s="86"/>
      <c r="H9" s="67" t="s">
        <v>41</v>
      </c>
      <c r="I9" s="6"/>
      <c r="Y9" s="133"/>
    </row>
    <row r="10" spans="1:26" x14ac:dyDescent="0.25">
      <c r="A10" s="96"/>
      <c r="B10" s="98"/>
      <c r="C10" s="147"/>
      <c r="D10" s="105"/>
      <c r="E10" s="84">
        <v>504.32</v>
      </c>
      <c r="F10" s="85"/>
      <c r="G10" s="86"/>
      <c r="H10" s="67" t="s">
        <v>42</v>
      </c>
      <c r="I10" s="6"/>
      <c r="M10" s="20">
        <v>31.94</v>
      </c>
      <c r="N10" s="20"/>
      <c r="Y10" s="133"/>
    </row>
    <row r="11" spans="1:26" x14ac:dyDescent="0.25">
      <c r="A11" s="14" t="s">
        <v>37</v>
      </c>
      <c r="B11" s="8" t="s">
        <v>43</v>
      </c>
      <c r="C11" s="52"/>
      <c r="D11" s="8"/>
      <c r="E11" s="81">
        <f>E7+E8+E9+E10</f>
        <v>32889.01</v>
      </c>
      <c r="F11" s="82"/>
      <c r="G11" s="83"/>
      <c r="H11" s="15"/>
      <c r="I11" s="6" t="s">
        <v>90</v>
      </c>
      <c r="M11" s="20">
        <v>113.74</v>
      </c>
      <c r="O11" s="20"/>
      <c r="Y11" s="133"/>
    </row>
    <row r="12" spans="1:26" x14ac:dyDescent="0.25">
      <c r="A12" s="138"/>
      <c r="B12" s="136" t="s">
        <v>106</v>
      </c>
      <c r="C12" s="159"/>
      <c r="D12" s="136"/>
      <c r="E12" s="127">
        <v>6332.81</v>
      </c>
      <c r="F12" s="128"/>
      <c r="G12" s="129"/>
      <c r="H12" s="38" t="s">
        <v>40</v>
      </c>
      <c r="I12" s="6"/>
      <c r="M12" s="20">
        <v>995.45</v>
      </c>
      <c r="O12" s="20"/>
      <c r="Y12" s="133"/>
    </row>
    <row r="13" spans="1:26" x14ac:dyDescent="0.25">
      <c r="A13" s="140"/>
      <c r="B13" s="137"/>
      <c r="C13" s="160"/>
      <c r="D13" s="137"/>
      <c r="E13" s="84">
        <v>797.41</v>
      </c>
      <c r="F13" s="85"/>
      <c r="G13" s="86"/>
      <c r="H13" s="38" t="s">
        <v>41</v>
      </c>
      <c r="I13" s="6"/>
      <c r="M13" s="20">
        <v>2069.6999999999998</v>
      </c>
      <c r="O13" s="20"/>
      <c r="Y13" s="133"/>
    </row>
    <row r="14" spans="1:26" x14ac:dyDescent="0.25">
      <c r="A14" s="14" t="s">
        <v>2</v>
      </c>
      <c r="B14" s="24" t="s">
        <v>43</v>
      </c>
      <c r="C14" s="53"/>
      <c r="D14" s="24"/>
      <c r="E14" s="81">
        <f>E13+E12</f>
        <v>7130.22</v>
      </c>
      <c r="F14" s="82"/>
      <c r="G14" s="83"/>
      <c r="H14" s="15"/>
      <c r="I14" s="39" t="s">
        <v>90</v>
      </c>
      <c r="M14" s="20">
        <v>2435.91</v>
      </c>
      <c r="O14" s="20"/>
      <c r="Y14" s="133"/>
    </row>
    <row r="15" spans="1:26" x14ac:dyDescent="0.25">
      <c r="A15" s="138"/>
      <c r="B15" s="136" t="s">
        <v>110</v>
      </c>
      <c r="C15" s="161"/>
      <c r="D15" s="134"/>
      <c r="E15" s="127">
        <v>1867.19</v>
      </c>
      <c r="F15" s="128"/>
      <c r="G15" s="129"/>
      <c r="H15" s="38" t="s">
        <v>40</v>
      </c>
      <c r="I15" s="39"/>
      <c r="M15" s="20">
        <v>1389.79</v>
      </c>
      <c r="O15" s="20"/>
      <c r="Y15" s="133"/>
    </row>
    <row r="16" spans="1:26" x14ac:dyDescent="0.25">
      <c r="A16" s="140"/>
      <c r="B16" s="137"/>
      <c r="C16" s="162"/>
      <c r="D16" s="135"/>
      <c r="E16" s="127">
        <v>209.09</v>
      </c>
      <c r="F16" s="128"/>
      <c r="G16" s="129"/>
      <c r="H16" s="38" t="s">
        <v>41</v>
      </c>
      <c r="I16" s="39"/>
      <c r="M16" s="20">
        <v>1328.81</v>
      </c>
      <c r="O16" s="20"/>
      <c r="Y16" s="133"/>
    </row>
    <row r="17" spans="1:25" x14ac:dyDescent="0.25">
      <c r="A17" s="32" t="s">
        <v>3</v>
      </c>
      <c r="B17" s="24" t="s">
        <v>43</v>
      </c>
      <c r="C17" s="54"/>
      <c r="D17" s="24"/>
      <c r="E17" s="81">
        <f>E15+E16</f>
        <v>2076.2800000000002</v>
      </c>
      <c r="F17" s="82"/>
      <c r="G17" s="83"/>
      <c r="H17" s="15"/>
      <c r="I17" s="39" t="s">
        <v>90</v>
      </c>
      <c r="M17" s="20">
        <v>1442.48</v>
      </c>
      <c r="O17" s="20"/>
      <c r="Y17" s="133"/>
    </row>
    <row r="18" spans="1:25" x14ac:dyDescent="0.25">
      <c r="A18" s="48"/>
      <c r="B18" s="46" t="s">
        <v>44</v>
      </c>
      <c r="C18" s="69">
        <v>53056966535</v>
      </c>
      <c r="D18" s="46" t="s">
        <v>45</v>
      </c>
      <c r="E18" s="127">
        <v>31.94</v>
      </c>
      <c r="F18" s="128"/>
      <c r="G18" s="129"/>
      <c r="H18" s="38" t="s">
        <v>46</v>
      </c>
      <c r="I18" s="6"/>
      <c r="M18" s="20">
        <v>2154.88</v>
      </c>
      <c r="O18" s="20"/>
      <c r="Y18" s="133"/>
    </row>
    <row r="19" spans="1:25" x14ac:dyDescent="0.25">
      <c r="A19" s="14" t="s">
        <v>4</v>
      </c>
      <c r="B19" s="10" t="s">
        <v>43</v>
      </c>
      <c r="C19" s="53"/>
      <c r="D19" s="10"/>
      <c r="E19" s="81">
        <f>E18</f>
        <v>31.94</v>
      </c>
      <c r="F19" s="82"/>
      <c r="G19" s="83"/>
      <c r="H19" s="15"/>
      <c r="I19" s="39" t="s">
        <v>90</v>
      </c>
      <c r="M19" s="20">
        <v>1932.84</v>
      </c>
      <c r="O19" s="20"/>
      <c r="Y19" s="133"/>
    </row>
    <row r="20" spans="1:25" x14ac:dyDescent="0.25">
      <c r="A20" s="118"/>
      <c r="B20" s="97" t="s">
        <v>49</v>
      </c>
      <c r="C20" s="100">
        <v>29524210204</v>
      </c>
      <c r="D20" s="97" t="s">
        <v>45</v>
      </c>
      <c r="E20" s="84">
        <v>26.06</v>
      </c>
      <c r="F20" s="85"/>
      <c r="G20" s="86"/>
      <c r="H20" s="67" t="s">
        <v>50</v>
      </c>
      <c r="I20" s="6" t="s">
        <v>91</v>
      </c>
      <c r="M20" s="20">
        <v>3267.97</v>
      </c>
      <c r="O20" s="20"/>
      <c r="Y20" s="133"/>
    </row>
    <row r="21" spans="1:25" x14ac:dyDescent="0.25">
      <c r="A21" s="119"/>
      <c r="B21" s="98"/>
      <c r="C21" s="101"/>
      <c r="D21" s="98"/>
      <c r="E21" s="84">
        <v>160.30000000000001</v>
      </c>
      <c r="F21" s="85"/>
      <c r="G21" s="86"/>
      <c r="H21" s="67" t="s">
        <v>50</v>
      </c>
      <c r="I21" s="6" t="s">
        <v>91</v>
      </c>
      <c r="M21" s="20">
        <v>1899.52</v>
      </c>
      <c r="Y21" s="133"/>
    </row>
    <row r="22" spans="1:25" x14ac:dyDescent="0.25">
      <c r="A22" s="14" t="s">
        <v>5</v>
      </c>
      <c r="B22" s="10" t="s">
        <v>43</v>
      </c>
      <c r="C22" s="53"/>
      <c r="D22" s="10"/>
      <c r="E22" s="81">
        <f>E20+E21</f>
        <v>186.36</v>
      </c>
      <c r="F22" s="82"/>
      <c r="G22" s="83"/>
      <c r="H22" s="18"/>
      <c r="I22" s="6"/>
      <c r="M22" s="20">
        <v>1765.63</v>
      </c>
      <c r="Y22" s="133"/>
    </row>
    <row r="23" spans="1:25" x14ac:dyDescent="0.25">
      <c r="A23" s="47"/>
      <c r="B23" s="25" t="s">
        <v>56</v>
      </c>
      <c r="C23" s="65">
        <v>33679708526</v>
      </c>
      <c r="D23" s="25" t="s">
        <v>45</v>
      </c>
      <c r="E23" s="130">
        <v>24.89</v>
      </c>
      <c r="F23" s="131"/>
      <c r="G23" s="132"/>
      <c r="H23" s="37" t="s">
        <v>52</v>
      </c>
      <c r="I23" s="36" t="s">
        <v>91</v>
      </c>
      <c r="M23" s="20">
        <v>1040.83</v>
      </c>
      <c r="Y23" s="133"/>
    </row>
    <row r="24" spans="1:25" x14ac:dyDescent="0.25">
      <c r="A24" s="14" t="s">
        <v>6</v>
      </c>
      <c r="B24" s="10" t="s">
        <v>43</v>
      </c>
      <c r="C24" s="53"/>
      <c r="D24" s="10"/>
      <c r="E24" s="81">
        <f>E23</f>
        <v>24.89</v>
      </c>
      <c r="F24" s="82"/>
      <c r="G24" s="83"/>
      <c r="H24" s="18"/>
      <c r="I24" s="6"/>
      <c r="M24" s="20">
        <v>249.11</v>
      </c>
      <c r="Y24" s="133"/>
    </row>
    <row r="25" spans="1:25" x14ac:dyDescent="0.25">
      <c r="A25" s="3"/>
      <c r="B25" s="6" t="s">
        <v>78</v>
      </c>
      <c r="C25" s="17" t="s">
        <v>79</v>
      </c>
      <c r="D25" s="6" t="s">
        <v>47</v>
      </c>
      <c r="E25" s="84">
        <v>118.98</v>
      </c>
      <c r="F25" s="85"/>
      <c r="G25" s="86"/>
      <c r="H25" s="67" t="s">
        <v>80</v>
      </c>
      <c r="I25" s="6" t="s">
        <v>91</v>
      </c>
      <c r="M25" s="20">
        <v>262.08999999999997</v>
      </c>
      <c r="Y25" s="133"/>
    </row>
    <row r="26" spans="1:25" x14ac:dyDescent="0.25">
      <c r="A26" s="14" t="s">
        <v>7</v>
      </c>
      <c r="B26" s="23" t="s">
        <v>43</v>
      </c>
      <c r="C26" s="54"/>
      <c r="D26" s="23"/>
      <c r="E26" s="81">
        <f>E25</f>
        <v>118.98</v>
      </c>
      <c r="F26" s="82"/>
      <c r="G26" s="83"/>
      <c r="H26" s="18"/>
      <c r="I26" s="6"/>
      <c r="M26" s="20">
        <v>1997.99</v>
      </c>
      <c r="Y26" s="133"/>
    </row>
    <row r="27" spans="1:25" x14ac:dyDescent="0.25">
      <c r="A27" s="3"/>
      <c r="B27" s="6" t="s">
        <v>60</v>
      </c>
      <c r="C27" s="17">
        <v>63073332379</v>
      </c>
      <c r="D27" s="6" t="s">
        <v>45</v>
      </c>
      <c r="E27" s="84">
        <v>498.78</v>
      </c>
      <c r="F27" s="85"/>
      <c r="G27" s="86"/>
      <c r="H27" s="67" t="s">
        <v>61</v>
      </c>
      <c r="I27" s="6" t="s">
        <v>91</v>
      </c>
      <c r="M27" s="20">
        <v>4108.78</v>
      </c>
      <c r="Y27" s="133"/>
    </row>
    <row r="28" spans="1:25" x14ac:dyDescent="0.25">
      <c r="A28" s="14" t="s">
        <v>8</v>
      </c>
      <c r="B28" s="10" t="s">
        <v>43</v>
      </c>
      <c r="C28" s="26"/>
      <c r="D28" s="10"/>
      <c r="E28" s="81">
        <f>E27</f>
        <v>498.78</v>
      </c>
      <c r="F28" s="82"/>
      <c r="G28" s="83"/>
      <c r="H28" s="18"/>
      <c r="I28" s="6"/>
      <c r="M28" s="20">
        <v>1174.3499999999999</v>
      </c>
      <c r="Y28" s="133"/>
    </row>
    <row r="29" spans="1:25" x14ac:dyDescent="0.25">
      <c r="A29" s="138"/>
      <c r="B29" s="141" t="s">
        <v>51</v>
      </c>
      <c r="C29" s="155" t="s">
        <v>74</v>
      </c>
      <c r="D29" s="156" t="s">
        <v>58</v>
      </c>
      <c r="E29" s="127">
        <v>375</v>
      </c>
      <c r="F29" s="128"/>
      <c r="G29" s="129"/>
      <c r="H29" s="38" t="s">
        <v>48</v>
      </c>
      <c r="I29" s="6" t="s">
        <v>91</v>
      </c>
      <c r="M29" s="20">
        <v>3516.68</v>
      </c>
      <c r="Y29" s="133"/>
    </row>
    <row r="30" spans="1:25" x14ac:dyDescent="0.25">
      <c r="A30" s="139"/>
      <c r="B30" s="141"/>
      <c r="C30" s="155"/>
      <c r="D30" s="156"/>
      <c r="E30" s="84">
        <v>375</v>
      </c>
      <c r="F30" s="85"/>
      <c r="G30" s="86"/>
      <c r="H30" s="67" t="s">
        <v>48</v>
      </c>
      <c r="I30" s="6" t="s">
        <v>91</v>
      </c>
      <c r="M30" s="20">
        <v>737.91</v>
      </c>
      <c r="Y30" s="133"/>
    </row>
    <row r="31" spans="1:25" x14ac:dyDescent="0.25">
      <c r="A31" s="140"/>
      <c r="B31" s="141"/>
      <c r="C31" s="155"/>
      <c r="D31" s="156"/>
      <c r="E31" s="84">
        <v>50</v>
      </c>
      <c r="F31" s="85"/>
      <c r="G31" s="86"/>
      <c r="H31" s="67" t="s">
        <v>52</v>
      </c>
      <c r="I31" s="6" t="s">
        <v>91</v>
      </c>
      <c r="M31" s="20">
        <v>4593</v>
      </c>
      <c r="Y31" s="133"/>
    </row>
    <row r="32" spans="1:25" ht="14.25" customHeight="1" x14ac:dyDescent="0.25">
      <c r="A32" s="14" t="s">
        <v>9</v>
      </c>
      <c r="B32" s="10" t="s">
        <v>43</v>
      </c>
      <c r="C32" s="53"/>
      <c r="D32" s="10"/>
      <c r="E32" s="81">
        <f>E31+E30+E29</f>
        <v>800</v>
      </c>
      <c r="F32" s="82"/>
      <c r="G32" s="83"/>
      <c r="H32" s="18"/>
      <c r="I32" s="6"/>
      <c r="M32" s="20">
        <v>773.25</v>
      </c>
      <c r="Y32" s="133"/>
    </row>
    <row r="33" spans="1:25" x14ac:dyDescent="0.25">
      <c r="A33" s="138"/>
      <c r="B33" s="97" t="s">
        <v>64</v>
      </c>
      <c r="C33" s="157">
        <v>87342313630</v>
      </c>
      <c r="D33" s="97" t="s">
        <v>47</v>
      </c>
      <c r="E33" s="127">
        <v>192.5</v>
      </c>
      <c r="F33" s="128"/>
      <c r="G33" s="129"/>
      <c r="H33" s="75" t="s">
        <v>65</v>
      </c>
      <c r="I33" s="39" t="s">
        <v>91</v>
      </c>
      <c r="M33" s="20">
        <v>797.41</v>
      </c>
      <c r="Y33" s="133"/>
    </row>
    <row r="34" spans="1:25" x14ac:dyDescent="0.25">
      <c r="A34" s="140"/>
      <c r="B34" s="98"/>
      <c r="C34" s="158"/>
      <c r="D34" s="98"/>
      <c r="E34" s="84">
        <v>192.5</v>
      </c>
      <c r="F34" s="85"/>
      <c r="G34" s="86"/>
      <c r="H34" s="67" t="s">
        <v>65</v>
      </c>
      <c r="I34" s="6" t="s">
        <v>91</v>
      </c>
      <c r="M34" s="20">
        <v>966.56</v>
      </c>
      <c r="O34" s="20"/>
      <c r="Y34" s="133"/>
    </row>
    <row r="35" spans="1:25" x14ac:dyDescent="0.25">
      <c r="A35" s="14" t="s">
        <v>10</v>
      </c>
      <c r="B35" s="8" t="s">
        <v>43</v>
      </c>
      <c r="C35" s="53"/>
      <c r="D35" s="8"/>
      <c r="E35" s="106">
        <f>E34+E33</f>
        <v>385</v>
      </c>
      <c r="F35" s="107"/>
      <c r="G35" s="108"/>
      <c r="H35" s="15"/>
      <c r="I35" s="6"/>
      <c r="M35" s="20">
        <v>1531</v>
      </c>
      <c r="O35" s="20"/>
      <c r="Y35" s="20"/>
    </row>
    <row r="36" spans="1:25" x14ac:dyDescent="0.25">
      <c r="A36" s="138"/>
      <c r="B36" s="97" t="s">
        <v>69</v>
      </c>
      <c r="C36" s="116">
        <v>68419124305</v>
      </c>
      <c r="D36" s="97" t="s">
        <v>70</v>
      </c>
      <c r="E36" s="127">
        <v>10.62</v>
      </c>
      <c r="F36" s="128"/>
      <c r="G36" s="129"/>
      <c r="H36" s="38" t="s">
        <v>71</v>
      </c>
      <c r="I36" s="39" t="s">
        <v>91</v>
      </c>
      <c r="M36" s="20">
        <v>82.75</v>
      </c>
    </row>
    <row r="37" spans="1:25" x14ac:dyDescent="0.25">
      <c r="A37" s="140"/>
      <c r="B37" s="98"/>
      <c r="C37" s="117"/>
      <c r="D37" s="98"/>
      <c r="E37" s="84">
        <v>10.62</v>
      </c>
      <c r="F37" s="85"/>
      <c r="G37" s="86"/>
      <c r="H37" s="67" t="s">
        <v>71</v>
      </c>
      <c r="I37" s="6" t="s">
        <v>91</v>
      </c>
      <c r="M37" s="20">
        <v>209.09</v>
      </c>
    </row>
    <row r="38" spans="1:25" x14ac:dyDescent="0.25">
      <c r="A38" s="14" t="s">
        <v>11</v>
      </c>
      <c r="B38" s="8" t="s">
        <v>43</v>
      </c>
      <c r="C38" s="53"/>
      <c r="D38" s="16"/>
      <c r="E38" s="81">
        <f>E37+E36</f>
        <v>21.24</v>
      </c>
      <c r="F38" s="82"/>
      <c r="G38" s="83"/>
      <c r="H38" s="15"/>
      <c r="I38" s="6"/>
      <c r="M38" s="20">
        <v>63.36</v>
      </c>
    </row>
    <row r="39" spans="1:25" x14ac:dyDescent="0.25">
      <c r="A39" s="138"/>
      <c r="B39" s="120" t="s">
        <v>76</v>
      </c>
      <c r="C39" s="116" t="s">
        <v>75</v>
      </c>
      <c r="D39" s="97" t="s">
        <v>47</v>
      </c>
      <c r="E39" s="127">
        <v>24.75</v>
      </c>
      <c r="F39" s="128"/>
      <c r="G39" s="129"/>
      <c r="H39" s="38" t="s">
        <v>67</v>
      </c>
      <c r="I39" s="6" t="s">
        <v>91</v>
      </c>
      <c r="M39" s="20">
        <v>190.08</v>
      </c>
    </row>
    <row r="40" spans="1:25" x14ac:dyDescent="0.25">
      <c r="A40" s="140"/>
      <c r="B40" s="121"/>
      <c r="C40" s="117"/>
      <c r="D40" s="98"/>
      <c r="E40" s="84">
        <v>52.87</v>
      </c>
      <c r="F40" s="85"/>
      <c r="G40" s="86"/>
      <c r="H40" s="67" t="s">
        <v>67</v>
      </c>
      <c r="I40" s="6" t="s">
        <v>91</v>
      </c>
      <c r="M40" s="20">
        <v>618.75</v>
      </c>
    </row>
    <row r="41" spans="1:25" x14ac:dyDescent="0.25">
      <c r="A41" s="11" t="s">
        <v>12</v>
      </c>
      <c r="B41" s="8" t="s">
        <v>43</v>
      </c>
      <c r="C41" s="19"/>
      <c r="D41" s="8"/>
      <c r="E41" s="81">
        <f>E40+E39</f>
        <v>77.62</v>
      </c>
      <c r="F41" s="82"/>
      <c r="G41" s="83"/>
      <c r="H41" s="15"/>
      <c r="I41" s="6"/>
      <c r="M41" s="20">
        <v>354.15</v>
      </c>
    </row>
    <row r="42" spans="1:25" x14ac:dyDescent="0.25">
      <c r="A42" s="134"/>
      <c r="B42" s="120" t="s">
        <v>68</v>
      </c>
      <c r="C42" s="153">
        <v>16912997621</v>
      </c>
      <c r="D42" s="120" t="s">
        <v>47</v>
      </c>
      <c r="E42" s="127">
        <v>71.989999999999995</v>
      </c>
      <c r="F42" s="128"/>
      <c r="G42" s="129"/>
      <c r="H42" s="38" t="s">
        <v>67</v>
      </c>
      <c r="I42" s="39" t="s">
        <v>91</v>
      </c>
      <c r="M42" s="20">
        <v>71.989999999999995</v>
      </c>
      <c r="N42" s="20"/>
      <c r="O42" s="20"/>
    </row>
    <row r="43" spans="1:25" x14ac:dyDescent="0.25">
      <c r="A43" s="135"/>
      <c r="B43" s="121"/>
      <c r="C43" s="154"/>
      <c r="D43" s="121"/>
      <c r="E43" s="127">
        <v>71.989999999999995</v>
      </c>
      <c r="F43" s="128"/>
      <c r="G43" s="129"/>
      <c r="H43" s="67" t="s">
        <v>67</v>
      </c>
      <c r="I43" s="39" t="s">
        <v>91</v>
      </c>
      <c r="M43" s="20">
        <v>64.7</v>
      </c>
    </row>
    <row r="44" spans="1:25" x14ac:dyDescent="0.25">
      <c r="A44" s="11" t="s">
        <v>13</v>
      </c>
      <c r="B44" s="8" t="s">
        <v>43</v>
      </c>
      <c r="C44" s="19"/>
      <c r="D44" s="8"/>
      <c r="E44" s="81">
        <f>E43+E42</f>
        <v>143.97999999999999</v>
      </c>
      <c r="F44" s="82"/>
      <c r="G44" s="83"/>
      <c r="H44" s="15"/>
      <c r="I44" s="6"/>
      <c r="M44" s="20">
        <v>3.08</v>
      </c>
    </row>
    <row r="45" spans="1:25" x14ac:dyDescent="0.25">
      <c r="A45" s="28"/>
      <c r="B45" s="46" t="s">
        <v>62</v>
      </c>
      <c r="C45" s="46">
        <v>93155201521</v>
      </c>
      <c r="D45" s="46" t="s">
        <v>47</v>
      </c>
      <c r="E45" s="84">
        <v>52.69</v>
      </c>
      <c r="F45" s="85"/>
      <c r="G45" s="86"/>
      <c r="H45" s="67" t="s">
        <v>88</v>
      </c>
      <c r="I45" s="6" t="s">
        <v>91</v>
      </c>
      <c r="M45" s="20">
        <v>375</v>
      </c>
    </row>
    <row r="46" spans="1:25" x14ac:dyDescent="0.25">
      <c r="A46" s="11" t="s">
        <v>14</v>
      </c>
      <c r="B46" s="9" t="s">
        <v>43</v>
      </c>
      <c r="C46" s="19"/>
      <c r="D46" s="10"/>
      <c r="E46" s="81">
        <f>E45</f>
        <v>52.69</v>
      </c>
      <c r="F46" s="82"/>
      <c r="G46" s="83"/>
      <c r="H46" s="15"/>
      <c r="I46" s="6"/>
      <c r="M46" s="20">
        <v>10.62</v>
      </c>
    </row>
    <row r="47" spans="1:25" x14ac:dyDescent="0.25">
      <c r="A47" s="25"/>
      <c r="B47" s="6" t="s">
        <v>95</v>
      </c>
      <c r="C47" s="2" t="s">
        <v>96</v>
      </c>
      <c r="D47" s="6" t="s">
        <v>97</v>
      </c>
      <c r="E47" s="84">
        <v>112113.44</v>
      </c>
      <c r="F47" s="85"/>
      <c r="G47" s="86"/>
      <c r="H47" s="6" t="s">
        <v>48</v>
      </c>
      <c r="I47" s="6" t="s">
        <v>91</v>
      </c>
      <c r="M47" s="20">
        <v>27446</v>
      </c>
    </row>
    <row r="48" spans="1:25" x14ac:dyDescent="0.25">
      <c r="A48" s="11" t="s">
        <v>15</v>
      </c>
      <c r="B48" s="9" t="s">
        <v>43</v>
      </c>
      <c r="C48" s="35"/>
      <c r="D48" s="23"/>
      <c r="E48" s="81">
        <f>E47</f>
        <v>112113.44</v>
      </c>
      <c r="F48" s="82"/>
      <c r="G48" s="83"/>
      <c r="H48" s="15"/>
      <c r="I48" s="6"/>
      <c r="M48" s="20">
        <v>192.5</v>
      </c>
    </row>
    <row r="49" spans="1:24" x14ac:dyDescent="0.25">
      <c r="A49" s="134"/>
      <c r="B49" s="141" t="s">
        <v>77</v>
      </c>
      <c r="C49" s="122">
        <v>52981606243</v>
      </c>
      <c r="D49" s="97" t="s">
        <v>47</v>
      </c>
      <c r="E49" s="127">
        <v>618.75</v>
      </c>
      <c r="F49" s="128"/>
      <c r="G49" s="129"/>
      <c r="H49" s="38" t="s">
        <v>55</v>
      </c>
      <c r="I49" s="39" t="s">
        <v>91</v>
      </c>
      <c r="M49" s="20">
        <v>37.5</v>
      </c>
    </row>
    <row r="50" spans="1:24" x14ac:dyDescent="0.25">
      <c r="A50" s="135"/>
      <c r="B50" s="141"/>
      <c r="C50" s="123"/>
      <c r="D50" s="98"/>
      <c r="E50" s="84">
        <v>618.75</v>
      </c>
      <c r="F50" s="85"/>
      <c r="G50" s="86"/>
      <c r="H50" s="67" t="s">
        <v>55</v>
      </c>
      <c r="I50" s="6" t="s">
        <v>91</v>
      </c>
      <c r="M50" s="20">
        <v>52.87</v>
      </c>
    </row>
    <row r="51" spans="1:24" x14ac:dyDescent="0.25">
      <c r="A51" s="11" t="s">
        <v>16</v>
      </c>
      <c r="B51" s="9" t="s">
        <v>43</v>
      </c>
      <c r="C51" s="19"/>
      <c r="D51" s="10"/>
      <c r="E51" s="81">
        <f>E50+E49</f>
        <v>1237.5</v>
      </c>
      <c r="F51" s="82"/>
      <c r="G51" s="83"/>
      <c r="H51" s="15"/>
      <c r="I51" s="6"/>
      <c r="M51" s="20">
        <v>257.5</v>
      </c>
    </row>
    <row r="52" spans="1:24" s="40" customFormat="1" x14ac:dyDescent="0.25">
      <c r="A52" s="42"/>
      <c r="B52" s="33" t="s">
        <v>120</v>
      </c>
      <c r="C52" s="45" t="s">
        <v>121</v>
      </c>
      <c r="D52" s="46" t="s">
        <v>101</v>
      </c>
      <c r="E52" s="127">
        <v>1000</v>
      </c>
      <c r="F52" s="128"/>
      <c r="G52" s="129"/>
      <c r="H52" s="75" t="s">
        <v>48</v>
      </c>
      <c r="I52" s="39" t="s">
        <v>91</v>
      </c>
      <c r="L52" s="41"/>
      <c r="M52" s="41">
        <v>37218.5</v>
      </c>
      <c r="T52" s="41"/>
      <c r="X52" s="41"/>
    </row>
    <row r="53" spans="1:24" x14ac:dyDescent="0.25">
      <c r="A53" s="29" t="s">
        <v>17</v>
      </c>
      <c r="B53" s="9" t="s">
        <v>43</v>
      </c>
      <c r="C53" s="19"/>
      <c r="D53" s="8"/>
      <c r="E53" s="81">
        <f>E52</f>
        <v>1000</v>
      </c>
      <c r="F53" s="82"/>
      <c r="G53" s="83"/>
      <c r="H53" s="8"/>
      <c r="I53" s="6"/>
      <c r="M53" s="20">
        <v>25001.56</v>
      </c>
    </row>
    <row r="54" spans="1:24" x14ac:dyDescent="0.25">
      <c r="A54" s="31"/>
      <c r="B54" s="33" t="s">
        <v>111</v>
      </c>
      <c r="C54" s="66" t="s">
        <v>113</v>
      </c>
      <c r="D54" s="27" t="s">
        <v>112</v>
      </c>
      <c r="E54" s="84">
        <v>27446</v>
      </c>
      <c r="F54" s="85"/>
      <c r="G54" s="86"/>
      <c r="H54" s="67" t="s">
        <v>48</v>
      </c>
      <c r="I54" s="6" t="s">
        <v>91</v>
      </c>
      <c r="M54" s="20">
        <v>3626.25</v>
      </c>
    </row>
    <row r="55" spans="1:24" x14ac:dyDescent="0.25">
      <c r="A55" s="29" t="s">
        <v>18</v>
      </c>
      <c r="B55" s="34" t="s">
        <v>43</v>
      </c>
      <c r="C55" s="30"/>
      <c r="D55" s="23"/>
      <c r="E55" s="81">
        <f>E54</f>
        <v>27446</v>
      </c>
      <c r="F55" s="82"/>
      <c r="G55" s="83"/>
      <c r="H55" s="8"/>
      <c r="I55" s="6"/>
      <c r="M55" s="20">
        <v>500</v>
      </c>
    </row>
    <row r="56" spans="1:24" x14ac:dyDescent="0.25">
      <c r="A56" s="134"/>
      <c r="B56" s="97" t="s">
        <v>54</v>
      </c>
      <c r="C56" s="100">
        <v>82807244545</v>
      </c>
      <c r="D56" s="97" t="s">
        <v>85</v>
      </c>
      <c r="E56" s="127">
        <v>37.5</v>
      </c>
      <c r="F56" s="128"/>
      <c r="G56" s="129"/>
      <c r="H56" s="75" t="s">
        <v>55</v>
      </c>
      <c r="I56" s="39" t="s">
        <v>91</v>
      </c>
      <c r="M56" s="20">
        <v>11577.33</v>
      </c>
    </row>
    <row r="57" spans="1:24" x14ac:dyDescent="0.25">
      <c r="A57" s="135"/>
      <c r="B57" s="98"/>
      <c r="C57" s="101"/>
      <c r="D57" s="98"/>
      <c r="E57" s="84">
        <v>37.5</v>
      </c>
      <c r="F57" s="85"/>
      <c r="G57" s="86"/>
      <c r="H57" s="75" t="s">
        <v>55</v>
      </c>
      <c r="I57" s="6" t="s">
        <v>91</v>
      </c>
      <c r="M57" s="20">
        <v>69944.2</v>
      </c>
    </row>
    <row r="58" spans="1:24" x14ac:dyDescent="0.25">
      <c r="A58" s="29" t="s">
        <v>19</v>
      </c>
      <c r="B58" s="34" t="s">
        <v>43</v>
      </c>
      <c r="C58" s="30"/>
      <c r="D58" s="23"/>
      <c r="E58" s="109">
        <f>E57+E56</f>
        <v>75</v>
      </c>
      <c r="F58" s="110"/>
      <c r="G58" s="111"/>
      <c r="H58" s="24"/>
      <c r="I58" s="6"/>
      <c r="M58" s="20">
        <v>52.69</v>
      </c>
    </row>
    <row r="59" spans="1:24" x14ac:dyDescent="0.25">
      <c r="A59" s="104"/>
      <c r="B59" s="156" t="s">
        <v>44</v>
      </c>
      <c r="C59" s="143">
        <v>53056966535</v>
      </c>
      <c r="D59" s="97" t="s">
        <v>45</v>
      </c>
      <c r="E59" s="115">
        <f>43.05+15.95+20</f>
        <v>79</v>
      </c>
      <c r="F59" s="115"/>
      <c r="G59" s="115"/>
      <c r="H59" s="75" t="s">
        <v>81</v>
      </c>
      <c r="I59" s="6" t="s">
        <v>91</v>
      </c>
      <c r="M59" s="20">
        <v>210</v>
      </c>
    </row>
    <row r="60" spans="1:24" x14ac:dyDescent="0.25">
      <c r="A60" s="105"/>
      <c r="B60" s="156"/>
      <c r="C60" s="144"/>
      <c r="D60" s="98"/>
      <c r="E60" s="115">
        <v>69.400000000000006</v>
      </c>
      <c r="F60" s="115"/>
      <c r="G60" s="115"/>
      <c r="H60" s="6" t="s">
        <v>66</v>
      </c>
      <c r="I60" s="6" t="s">
        <v>91</v>
      </c>
      <c r="M60" s="20">
        <v>30</v>
      </c>
    </row>
    <row r="61" spans="1:24" x14ac:dyDescent="0.25">
      <c r="A61" s="29" t="s">
        <v>20</v>
      </c>
      <c r="B61" s="34" t="s">
        <v>43</v>
      </c>
      <c r="C61" s="30"/>
      <c r="D61" s="23"/>
      <c r="E61" s="81">
        <f>E59+E60</f>
        <v>148.4</v>
      </c>
      <c r="F61" s="82"/>
      <c r="G61" s="83"/>
      <c r="H61" s="8"/>
      <c r="I61" s="6"/>
      <c r="M61" s="20">
        <v>3225</v>
      </c>
    </row>
    <row r="62" spans="1:24" x14ac:dyDescent="0.25">
      <c r="A62" s="150"/>
      <c r="B62" s="151"/>
      <c r="C62" s="152"/>
      <c r="D62" s="150"/>
      <c r="E62" s="127">
        <v>160</v>
      </c>
      <c r="F62" s="128"/>
      <c r="G62" s="129"/>
      <c r="H62" s="39" t="s">
        <v>81</v>
      </c>
      <c r="I62" s="6" t="s">
        <v>91</v>
      </c>
      <c r="M62" s="20">
        <v>118.98</v>
      </c>
    </row>
    <row r="63" spans="1:24" s="40" customFormat="1" x14ac:dyDescent="0.25">
      <c r="A63" s="150"/>
      <c r="B63" s="151"/>
      <c r="C63" s="152"/>
      <c r="D63" s="150"/>
      <c r="E63" s="127">
        <v>225</v>
      </c>
      <c r="F63" s="128"/>
      <c r="G63" s="129"/>
      <c r="H63" s="39" t="s">
        <v>81</v>
      </c>
      <c r="I63" s="6" t="s">
        <v>91</v>
      </c>
      <c r="L63" s="41"/>
      <c r="M63" s="41">
        <v>112113.44</v>
      </c>
      <c r="T63" s="41"/>
      <c r="X63" s="41"/>
    </row>
    <row r="64" spans="1:24" x14ac:dyDescent="0.25">
      <c r="A64" s="150"/>
      <c r="B64" s="151"/>
      <c r="C64" s="152"/>
      <c r="D64" s="150"/>
      <c r="E64" s="84">
        <v>210</v>
      </c>
      <c r="F64" s="85"/>
      <c r="G64" s="86"/>
      <c r="H64" s="6" t="s">
        <v>81</v>
      </c>
      <c r="I64" s="6" t="s">
        <v>91</v>
      </c>
      <c r="M64" s="20">
        <v>16458.75</v>
      </c>
    </row>
    <row r="65" spans="1:24" x14ac:dyDescent="0.25">
      <c r="A65" s="150"/>
      <c r="B65" s="151"/>
      <c r="C65" s="152"/>
      <c r="D65" s="150"/>
      <c r="E65" s="84">
        <v>30</v>
      </c>
      <c r="F65" s="85"/>
      <c r="G65" s="86"/>
      <c r="H65" s="6" t="s">
        <v>81</v>
      </c>
      <c r="I65" s="6" t="s">
        <v>91</v>
      </c>
      <c r="M65" s="20">
        <v>50</v>
      </c>
    </row>
    <row r="66" spans="1:24" x14ac:dyDescent="0.25">
      <c r="A66" s="11" t="s">
        <v>21</v>
      </c>
      <c r="B66" s="9" t="s">
        <v>43</v>
      </c>
      <c r="C66" s="19"/>
      <c r="D66" s="8"/>
      <c r="E66" s="81">
        <f>E64+E65+E62+E63</f>
        <v>625</v>
      </c>
      <c r="F66" s="82"/>
      <c r="G66" s="83"/>
      <c r="H66" s="8"/>
      <c r="I66" s="6"/>
      <c r="M66" s="20">
        <v>618.75</v>
      </c>
    </row>
    <row r="67" spans="1:24" x14ac:dyDescent="0.25">
      <c r="A67" s="64"/>
      <c r="B67" s="46" t="s">
        <v>53</v>
      </c>
      <c r="C67" s="49">
        <v>45241807754</v>
      </c>
      <c r="D67" s="46" t="s">
        <v>47</v>
      </c>
      <c r="E67" s="84">
        <v>69944.2</v>
      </c>
      <c r="F67" s="85"/>
      <c r="G67" s="86"/>
      <c r="H67" s="38" t="s">
        <v>48</v>
      </c>
      <c r="I67" s="6" t="s">
        <v>91</v>
      </c>
      <c r="M67" s="20">
        <v>498.78</v>
      </c>
    </row>
    <row r="68" spans="1:24" x14ac:dyDescent="0.25">
      <c r="A68" s="29" t="s">
        <v>22</v>
      </c>
      <c r="B68" s="34" t="s">
        <v>43</v>
      </c>
      <c r="C68" s="30"/>
      <c r="D68" s="23"/>
      <c r="E68" s="81">
        <f>E67</f>
        <v>69944.2</v>
      </c>
      <c r="F68" s="82"/>
      <c r="G68" s="83"/>
      <c r="H68" s="8"/>
      <c r="I68" s="6"/>
      <c r="M68" s="20">
        <v>148.4</v>
      </c>
    </row>
    <row r="69" spans="1:24" x14ac:dyDescent="0.25">
      <c r="A69" s="134"/>
      <c r="B69" s="120" t="s">
        <v>104</v>
      </c>
      <c r="C69" s="116" t="s">
        <v>86</v>
      </c>
      <c r="D69" s="97" t="s">
        <v>45</v>
      </c>
      <c r="E69" s="127">
        <v>3.08</v>
      </c>
      <c r="F69" s="128"/>
      <c r="G69" s="129"/>
      <c r="H69" s="39" t="s">
        <v>55</v>
      </c>
      <c r="I69" s="39" t="s">
        <v>91</v>
      </c>
      <c r="M69" s="20">
        <v>531.25</v>
      </c>
    </row>
    <row r="70" spans="1:24" x14ac:dyDescent="0.25">
      <c r="A70" s="135"/>
      <c r="B70" s="121"/>
      <c r="C70" s="117"/>
      <c r="D70" s="98"/>
      <c r="E70" s="84">
        <v>64.7</v>
      </c>
      <c r="F70" s="85"/>
      <c r="G70" s="86"/>
      <c r="H70" s="6" t="s">
        <v>55</v>
      </c>
      <c r="I70" s="6" t="s">
        <v>91</v>
      </c>
      <c r="M70" s="20">
        <v>3250</v>
      </c>
    </row>
    <row r="71" spans="1:24" x14ac:dyDescent="0.25">
      <c r="A71" s="29" t="s">
        <v>23</v>
      </c>
      <c r="B71" s="34" t="s">
        <v>43</v>
      </c>
      <c r="C71" s="30"/>
      <c r="D71" s="23"/>
      <c r="E71" s="81">
        <f>E70+E69</f>
        <v>67.78</v>
      </c>
      <c r="F71" s="82"/>
      <c r="G71" s="83"/>
      <c r="H71" s="8"/>
      <c r="I71" s="6"/>
      <c r="M71" s="20">
        <v>26.06</v>
      </c>
    </row>
    <row r="72" spans="1:24" s="40" customFormat="1" x14ac:dyDescent="0.25">
      <c r="A72" s="65"/>
      <c r="B72" s="46" t="s">
        <v>118</v>
      </c>
      <c r="C72" s="49" t="s">
        <v>119</v>
      </c>
      <c r="D72" s="46" t="s">
        <v>58</v>
      </c>
      <c r="E72" s="84">
        <v>200</v>
      </c>
      <c r="F72" s="85"/>
      <c r="G72" s="86"/>
      <c r="H72" s="6" t="s">
        <v>57</v>
      </c>
      <c r="I72" s="6" t="s">
        <v>91</v>
      </c>
      <c r="L72" s="41"/>
      <c r="M72" s="41">
        <v>160.30000000000001</v>
      </c>
      <c r="T72" s="41"/>
      <c r="X72" s="41"/>
    </row>
    <row r="73" spans="1:24" x14ac:dyDescent="0.25">
      <c r="A73" s="29" t="s">
        <v>24</v>
      </c>
      <c r="B73" s="34" t="s">
        <v>43</v>
      </c>
      <c r="C73" s="30"/>
      <c r="D73" s="24"/>
      <c r="E73" s="81">
        <f>E72</f>
        <v>200</v>
      </c>
      <c r="F73" s="82"/>
      <c r="G73" s="83"/>
      <c r="H73" s="58"/>
      <c r="I73" s="6"/>
      <c r="M73" s="20">
        <v>24.89</v>
      </c>
    </row>
    <row r="74" spans="1:24" x14ac:dyDescent="0.25">
      <c r="A74" s="51"/>
      <c r="B74" s="77" t="s">
        <v>93</v>
      </c>
      <c r="C74" s="45" t="s">
        <v>83</v>
      </c>
      <c r="D74" s="46" t="s">
        <v>84</v>
      </c>
      <c r="E74" s="127">
        <v>531.25</v>
      </c>
      <c r="F74" s="128"/>
      <c r="G74" s="129"/>
      <c r="H74" s="61" t="s">
        <v>57</v>
      </c>
      <c r="I74" s="39" t="s">
        <v>91</v>
      </c>
      <c r="M74" s="20">
        <v>1875</v>
      </c>
    </row>
    <row r="75" spans="1:24" x14ac:dyDescent="0.25">
      <c r="A75" s="29" t="s">
        <v>25</v>
      </c>
      <c r="B75" s="34" t="s">
        <v>43</v>
      </c>
      <c r="C75" s="30"/>
      <c r="D75" s="24"/>
      <c r="E75" s="81">
        <f>E74</f>
        <v>531.25</v>
      </c>
      <c r="F75" s="82"/>
      <c r="G75" s="83"/>
      <c r="H75" s="58"/>
      <c r="I75" s="6"/>
      <c r="M75" s="20">
        <v>14798.75</v>
      </c>
    </row>
    <row r="76" spans="1:24" x14ac:dyDescent="0.25">
      <c r="A76" s="31"/>
      <c r="B76" s="25" t="s">
        <v>63</v>
      </c>
      <c r="C76" s="71" t="s">
        <v>105</v>
      </c>
      <c r="D76" s="25" t="s">
        <v>47</v>
      </c>
      <c r="E76" s="84">
        <v>257.5</v>
      </c>
      <c r="F76" s="85"/>
      <c r="G76" s="86"/>
      <c r="H76" s="59" t="s">
        <v>55</v>
      </c>
      <c r="I76" s="6" t="s">
        <v>91</v>
      </c>
      <c r="M76" s="20">
        <v>9942.98</v>
      </c>
    </row>
    <row r="77" spans="1:24" s="40" customFormat="1" x14ac:dyDescent="0.25">
      <c r="A77" s="29" t="s">
        <v>26</v>
      </c>
      <c r="B77" s="34" t="s">
        <v>43</v>
      </c>
      <c r="C77" s="30"/>
      <c r="D77" s="24"/>
      <c r="E77" s="81">
        <f>E76</f>
        <v>257.5</v>
      </c>
      <c r="F77" s="82"/>
      <c r="G77" s="83"/>
      <c r="H77" s="58"/>
      <c r="I77" s="6"/>
      <c r="L77" s="41"/>
      <c r="M77" s="41">
        <v>500</v>
      </c>
      <c r="T77" s="41"/>
      <c r="X77" s="41"/>
    </row>
    <row r="78" spans="1:24" x14ac:dyDescent="0.25">
      <c r="A78" s="134"/>
      <c r="B78" s="97" t="s">
        <v>92</v>
      </c>
      <c r="C78" s="100">
        <v>75005502105</v>
      </c>
      <c r="D78" s="97" t="s">
        <v>47</v>
      </c>
      <c r="E78" s="127">
        <v>3250</v>
      </c>
      <c r="F78" s="128"/>
      <c r="G78" s="129"/>
      <c r="H78" s="76" t="s">
        <v>48</v>
      </c>
      <c r="I78" s="6" t="s">
        <v>91</v>
      </c>
      <c r="M78" s="20">
        <v>177.08</v>
      </c>
    </row>
    <row r="79" spans="1:24" s="40" customFormat="1" x14ac:dyDescent="0.25">
      <c r="A79" s="135"/>
      <c r="B79" s="98"/>
      <c r="C79" s="101"/>
      <c r="D79" s="98"/>
      <c r="E79" s="84">
        <v>500</v>
      </c>
      <c r="F79" s="85"/>
      <c r="G79" s="86"/>
      <c r="H79" s="70" t="s">
        <v>48</v>
      </c>
      <c r="I79" s="6" t="s">
        <v>91</v>
      </c>
      <c r="L79" s="41"/>
      <c r="M79" s="41">
        <v>71.989999999999995</v>
      </c>
      <c r="T79" s="41"/>
      <c r="X79" s="41"/>
    </row>
    <row r="80" spans="1:24" x14ac:dyDescent="0.25">
      <c r="A80" s="29" t="s">
        <v>27</v>
      </c>
      <c r="B80" s="34" t="s">
        <v>43</v>
      </c>
      <c r="C80" s="30"/>
      <c r="D80" s="24"/>
      <c r="E80" s="81">
        <f>E79+E78</f>
        <v>3750</v>
      </c>
      <c r="F80" s="82"/>
      <c r="G80" s="83"/>
      <c r="H80" s="58"/>
      <c r="I80" s="6"/>
      <c r="M80" s="20">
        <v>375</v>
      </c>
    </row>
    <row r="81" spans="1:24" x14ac:dyDescent="0.25">
      <c r="A81" s="31"/>
      <c r="B81" s="33" t="s">
        <v>102</v>
      </c>
      <c r="C81" s="72" t="s">
        <v>103</v>
      </c>
      <c r="D81" s="27" t="s">
        <v>47</v>
      </c>
      <c r="E81" s="84">
        <v>11577.33</v>
      </c>
      <c r="F81" s="85"/>
      <c r="G81" s="86"/>
      <c r="H81" s="75" t="s">
        <v>48</v>
      </c>
      <c r="I81" s="6" t="s">
        <v>91</v>
      </c>
      <c r="M81" s="20">
        <v>192.5</v>
      </c>
    </row>
    <row r="82" spans="1:24" x14ac:dyDescent="0.25">
      <c r="A82" s="29" t="s">
        <v>28</v>
      </c>
      <c r="B82" s="34" t="s">
        <v>43</v>
      </c>
      <c r="C82" s="30"/>
      <c r="D82" s="24"/>
      <c r="E82" s="81">
        <f>E81</f>
        <v>11577.33</v>
      </c>
      <c r="F82" s="82"/>
      <c r="G82" s="83"/>
      <c r="H82" s="58"/>
      <c r="I82" s="6"/>
      <c r="M82" s="20">
        <v>37.5</v>
      </c>
    </row>
    <row r="83" spans="1:24" x14ac:dyDescent="0.25">
      <c r="A83" s="134"/>
      <c r="B83" s="97" t="s">
        <v>59</v>
      </c>
      <c r="C83" s="102">
        <v>93300948469</v>
      </c>
      <c r="D83" s="97" t="s">
        <v>47</v>
      </c>
      <c r="E83" s="127">
        <v>177.08</v>
      </c>
      <c r="F83" s="128"/>
      <c r="G83" s="129"/>
      <c r="H83" s="61" t="s">
        <v>48</v>
      </c>
      <c r="I83" s="39" t="s">
        <v>91</v>
      </c>
      <c r="M83" s="20">
        <v>160</v>
      </c>
    </row>
    <row r="84" spans="1:24" x14ac:dyDescent="0.25">
      <c r="A84" s="142"/>
      <c r="B84" s="99"/>
      <c r="C84" s="112"/>
      <c r="D84" s="99"/>
      <c r="E84" s="127">
        <v>500</v>
      </c>
      <c r="F84" s="128"/>
      <c r="G84" s="129"/>
      <c r="H84" s="59" t="s">
        <v>48</v>
      </c>
      <c r="I84" s="39" t="s">
        <v>91</v>
      </c>
      <c r="M84" s="20">
        <v>225</v>
      </c>
    </row>
    <row r="85" spans="1:24" s="40" customFormat="1" x14ac:dyDescent="0.25">
      <c r="A85" s="142"/>
      <c r="B85" s="99"/>
      <c r="C85" s="112"/>
      <c r="D85" s="99"/>
      <c r="E85" s="127">
        <v>9942.98</v>
      </c>
      <c r="F85" s="128"/>
      <c r="G85" s="129"/>
      <c r="H85" s="6" t="s">
        <v>82</v>
      </c>
      <c r="I85" s="39" t="s">
        <v>91</v>
      </c>
      <c r="L85" s="41"/>
      <c r="M85" s="41">
        <v>200</v>
      </c>
      <c r="T85" s="41"/>
      <c r="X85" s="41"/>
    </row>
    <row r="86" spans="1:24" x14ac:dyDescent="0.25">
      <c r="A86" s="142"/>
      <c r="B86" s="99"/>
      <c r="C86" s="112"/>
      <c r="D86" s="99"/>
      <c r="E86" s="127">
        <v>14798.75</v>
      </c>
      <c r="F86" s="128"/>
      <c r="G86" s="129"/>
      <c r="H86" s="6" t="s">
        <v>82</v>
      </c>
      <c r="I86" s="39" t="s">
        <v>91</v>
      </c>
      <c r="M86" s="20">
        <v>10.62</v>
      </c>
    </row>
    <row r="87" spans="1:24" s="40" customFormat="1" x14ac:dyDescent="0.25">
      <c r="A87" s="142"/>
      <c r="B87" s="99"/>
      <c r="C87" s="112"/>
      <c r="D87" s="99"/>
      <c r="E87" s="127">
        <v>3626.25</v>
      </c>
      <c r="F87" s="128"/>
      <c r="G87" s="129"/>
      <c r="H87" s="59" t="s">
        <v>114</v>
      </c>
      <c r="I87" s="39" t="s">
        <v>91</v>
      </c>
      <c r="L87" s="41"/>
      <c r="M87" s="41">
        <v>24.75</v>
      </c>
      <c r="T87" s="41"/>
      <c r="X87" s="41"/>
    </row>
    <row r="88" spans="1:24" x14ac:dyDescent="0.25">
      <c r="A88" s="142"/>
      <c r="B88" s="99"/>
      <c r="C88" s="112"/>
      <c r="D88" s="99"/>
      <c r="E88" s="127">
        <v>37218.5</v>
      </c>
      <c r="F88" s="128"/>
      <c r="G88" s="129"/>
      <c r="H88" s="59" t="s">
        <v>48</v>
      </c>
      <c r="I88" s="39" t="s">
        <v>91</v>
      </c>
      <c r="M88" s="20">
        <v>1000</v>
      </c>
    </row>
    <row r="89" spans="1:24" x14ac:dyDescent="0.25">
      <c r="A89" s="135"/>
      <c r="B89" s="98"/>
      <c r="C89" s="103"/>
      <c r="D89" s="98"/>
      <c r="E89" s="84">
        <v>354.15</v>
      </c>
      <c r="F89" s="85"/>
      <c r="G89" s="86"/>
      <c r="H89" s="59" t="s">
        <v>48</v>
      </c>
      <c r="I89" s="6" t="s">
        <v>91</v>
      </c>
      <c r="J89" s="20"/>
    </row>
    <row r="90" spans="1:24" s="40" customFormat="1" x14ac:dyDescent="0.25">
      <c r="A90" s="29" t="s">
        <v>29</v>
      </c>
      <c r="B90" s="34" t="s">
        <v>43</v>
      </c>
      <c r="C90" s="30"/>
      <c r="D90" s="24"/>
      <c r="E90" s="81">
        <f>E89+E88+E87+E86+E85+E84+E83</f>
        <v>66617.710000000006</v>
      </c>
      <c r="F90" s="82"/>
      <c r="G90" s="83"/>
      <c r="H90" s="58"/>
      <c r="I90" s="6"/>
      <c r="J90" s="41"/>
      <c r="L90" s="41"/>
      <c r="M90" s="41"/>
      <c r="T90" s="41"/>
      <c r="X90" s="41"/>
    </row>
    <row r="91" spans="1:24" x14ac:dyDescent="0.25">
      <c r="A91" s="134"/>
      <c r="B91" s="120" t="s">
        <v>107</v>
      </c>
      <c r="C91" s="116" t="s">
        <v>87</v>
      </c>
      <c r="D91" s="97" t="s">
        <v>58</v>
      </c>
      <c r="E91" s="127">
        <v>1875</v>
      </c>
      <c r="F91" s="128"/>
      <c r="G91" s="129"/>
      <c r="H91" s="61" t="s">
        <v>48</v>
      </c>
      <c r="I91" s="39" t="s">
        <v>91</v>
      </c>
      <c r="J91" s="20"/>
    </row>
    <row r="92" spans="1:24" s="40" customFormat="1" x14ac:dyDescent="0.25">
      <c r="A92" s="135"/>
      <c r="B92" s="121"/>
      <c r="C92" s="117"/>
      <c r="D92" s="98"/>
      <c r="E92" s="84">
        <v>25001.56</v>
      </c>
      <c r="F92" s="85"/>
      <c r="G92" s="86"/>
      <c r="H92" s="59" t="s">
        <v>48</v>
      </c>
      <c r="I92" s="6" t="s">
        <v>91</v>
      </c>
      <c r="J92" s="41"/>
      <c r="L92" s="41"/>
      <c r="M92" s="41"/>
      <c r="T92" s="41"/>
      <c r="X92" s="41"/>
    </row>
    <row r="93" spans="1:24" x14ac:dyDescent="0.25">
      <c r="A93" s="29" t="s">
        <v>30</v>
      </c>
      <c r="B93" s="34" t="s">
        <v>43</v>
      </c>
      <c r="C93" s="30"/>
      <c r="D93" s="29"/>
      <c r="E93" s="124">
        <f>E92+E91</f>
        <v>26876.560000000001</v>
      </c>
      <c r="F93" s="148"/>
      <c r="G93" s="149"/>
      <c r="H93" s="58"/>
      <c r="I93" s="6"/>
      <c r="J93" s="20"/>
    </row>
    <row r="94" spans="1:24" x14ac:dyDescent="0.25">
      <c r="A94" s="44"/>
      <c r="B94" s="43" t="s">
        <v>115</v>
      </c>
      <c r="C94" s="74" t="s">
        <v>117</v>
      </c>
      <c r="D94" s="73" t="s">
        <v>116</v>
      </c>
      <c r="E94" s="127">
        <v>3225</v>
      </c>
      <c r="F94" s="128"/>
      <c r="G94" s="129"/>
      <c r="H94" s="61" t="s">
        <v>48</v>
      </c>
      <c r="I94" s="39" t="s">
        <v>91</v>
      </c>
    </row>
    <row r="95" spans="1:24" s="40" customFormat="1" x14ac:dyDescent="0.25">
      <c r="A95" s="29" t="s">
        <v>31</v>
      </c>
      <c r="B95" s="34" t="s">
        <v>43</v>
      </c>
      <c r="C95" s="30"/>
      <c r="D95" s="29"/>
      <c r="E95" s="124">
        <f>E94</f>
        <v>3225</v>
      </c>
      <c r="F95" s="125"/>
      <c r="G95" s="126"/>
      <c r="H95" s="58"/>
      <c r="I95" s="6"/>
      <c r="L95" s="41"/>
      <c r="M95" s="41"/>
      <c r="T95" s="41"/>
      <c r="X95" s="41"/>
    </row>
    <row r="96" spans="1:24" s="40" customFormat="1" x14ac:dyDescent="0.25">
      <c r="A96" s="44"/>
      <c r="B96" s="43" t="s">
        <v>98</v>
      </c>
      <c r="C96" s="74" t="s">
        <v>99</v>
      </c>
      <c r="D96" s="73" t="s">
        <v>94</v>
      </c>
      <c r="E96" s="127">
        <v>16458.75</v>
      </c>
      <c r="F96" s="128"/>
      <c r="G96" s="129"/>
      <c r="H96" s="59" t="s">
        <v>114</v>
      </c>
      <c r="I96" s="39" t="s">
        <v>91</v>
      </c>
      <c r="L96" s="41"/>
      <c r="M96" s="41"/>
      <c r="T96" s="41"/>
      <c r="X96" s="41"/>
    </row>
    <row r="97" spans="1:24" s="40" customFormat="1" x14ac:dyDescent="0.25">
      <c r="A97" s="29"/>
      <c r="B97" s="34"/>
      <c r="C97" s="30"/>
      <c r="D97" s="29"/>
      <c r="E97" s="124">
        <f>E96</f>
        <v>16458.75</v>
      </c>
      <c r="F97" s="125"/>
      <c r="G97" s="126"/>
      <c r="H97" s="58"/>
      <c r="I97" s="6"/>
      <c r="L97" s="41"/>
      <c r="M97" s="41"/>
      <c r="T97" s="41"/>
      <c r="X97" s="41"/>
    </row>
    <row r="98" spans="1:24" s="40" customFormat="1" x14ac:dyDescent="0.25">
      <c r="A98" s="12"/>
      <c r="B98" s="7" t="s">
        <v>108</v>
      </c>
      <c r="C98" s="50"/>
      <c r="D98" s="8"/>
      <c r="E98" s="78">
        <f>E44+E41+E38+E35+E32+E28+E26+E24+E22+E19+E11+E46+E51+E53+E48+E68+E66+E61+E58+E55+E71+E73+E75+E77+E80+E82+E90+E93+E14+E17+E95+E97</f>
        <v>386588.41000000003</v>
      </c>
      <c r="F98" s="79"/>
      <c r="G98" s="80"/>
      <c r="H98" s="60"/>
      <c r="I98" s="6"/>
      <c r="J98" s="68">
        <f>M98-E98</f>
        <v>995.45000000001164</v>
      </c>
      <c r="L98" s="41"/>
      <c r="M98" s="20">
        <f>SUM(M10:M88)</f>
        <v>387583.86000000004</v>
      </c>
      <c r="T98" s="41"/>
      <c r="X98" s="41"/>
    </row>
    <row r="99" spans="1:24" x14ac:dyDescent="0.25">
      <c r="A99" s="13"/>
      <c r="I99" s="20"/>
    </row>
    <row r="100" spans="1:24" x14ac:dyDescent="0.25">
      <c r="D100" s="94"/>
      <c r="E100" s="94"/>
      <c r="F100" s="94"/>
      <c r="I100" s="20"/>
    </row>
    <row r="101" spans="1:24" x14ac:dyDescent="0.25">
      <c r="D101" s="94"/>
      <c r="E101" s="94"/>
      <c r="F101" s="94"/>
      <c r="G101" s="22"/>
      <c r="H101" s="20"/>
      <c r="I101" s="20"/>
    </row>
    <row r="102" spans="1:24" x14ac:dyDescent="0.25">
      <c r="A102" s="13"/>
    </row>
    <row r="103" spans="1:24" x14ac:dyDescent="0.25">
      <c r="A103" s="13"/>
      <c r="I103" s="20"/>
    </row>
    <row r="104" spans="1:24" x14ac:dyDescent="0.25">
      <c r="A104" s="13"/>
      <c r="I104" s="20"/>
    </row>
    <row r="105" spans="1:24" x14ac:dyDescent="0.25">
      <c r="A105" s="13"/>
      <c r="I105" s="20"/>
    </row>
    <row r="106" spans="1:24" x14ac:dyDescent="0.25">
      <c r="A106" s="13"/>
    </row>
    <row r="107" spans="1:24" x14ac:dyDescent="0.25">
      <c r="A107" s="13"/>
    </row>
    <row r="108" spans="1:24" x14ac:dyDescent="0.25">
      <c r="A108" s="13"/>
    </row>
    <row r="109" spans="1:24" x14ac:dyDescent="0.25">
      <c r="A109" s="13"/>
    </row>
    <row r="110" spans="1:24" x14ac:dyDescent="0.25">
      <c r="A110" s="13"/>
    </row>
    <row r="111" spans="1:24" x14ac:dyDescent="0.25">
      <c r="A111" s="13"/>
    </row>
    <row r="112" spans="1:24" x14ac:dyDescent="0.25">
      <c r="A112" s="13"/>
      <c r="O112" s="20"/>
    </row>
    <row r="113" spans="1:9" x14ac:dyDescent="0.25">
      <c r="A113" s="13"/>
    </row>
    <row r="114" spans="1:9" x14ac:dyDescent="0.25">
      <c r="A114" s="13"/>
    </row>
    <row r="115" spans="1:9" x14ac:dyDescent="0.25">
      <c r="A115" s="13"/>
    </row>
    <row r="116" spans="1:9" x14ac:dyDescent="0.25">
      <c r="A116" s="13"/>
    </row>
    <row r="117" spans="1:9" x14ac:dyDescent="0.25">
      <c r="A117" s="13"/>
    </row>
    <row r="118" spans="1:9" x14ac:dyDescent="0.25">
      <c r="A118" s="13"/>
    </row>
    <row r="119" spans="1:9" x14ac:dyDescent="0.25">
      <c r="A119" s="13"/>
      <c r="I119" s="1"/>
    </row>
    <row r="120" spans="1:9" x14ac:dyDescent="0.25">
      <c r="A120" s="13"/>
      <c r="I120" s="1"/>
    </row>
    <row r="121" spans="1:9" x14ac:dyDescent="0.25">
      <c r="A121" s="13"/>
      <c r="I121" s="1"/>
    </row>
    <row r="122" spans="1:9" x14ac:dyDescent="0.25">
      <c r="A122" s="13"/>
    </row>
    <row r="123" spans="1:9" x14ac:dyDescent="0.25">
      <c r="A123" s="13"/>
    </row>
    <row r="124" spans="1:9" x14ac:dyDescent="0.25">
      <c r="A124" s="13"/>
    </row>
    <row r="125" spans="1:9" x14ac:dyDescent="0.25">
      <c r="A125" s="13"/>
    </row>
    <row r="141" spans="24:24" x14ac:dyDescent="0.25">
      <c r="X141"/>
    </row>
    <row r="143" spans="24:24" x14ac:dyDescent="0.25">
      <c r="X143"/>
    </row>
    <row r="145" spans="25:25" ht="16.5" customHeight="1" x14ac:dyDescent="0.25"/>
    <row r="151" spans="25:25" ht="15.75" customHeight="1" x14ac:dyDescent="0.25">
      <c r="Y151" s="20"/>
    </row>
    <row r="152" spans="25:25" ht="15.75" customHeight="1" x14ac:dyDescent="0.25"/>
    <row r="164" spans="10:24" x14ac:dyDescent="0.25">
      <c r="X164"/>
    </row>
    <row r="175" spans="10:24" x14ac:dyDescent="0.25">
      <c r="J175" s="20"/>
    </row>
    <row r="224" ht="15" customHeight="1" x14ac:dyDescent="0.25"/>
    <row r="226" spans="10:24" ht="12.75" customHeight="1" x14ac:dyDescent="0.25"/>
    <row r="233" spans="10:24" x14ac:dyDescent="0.25">
      <c r="X233" s="21"/>
    </row>
    <row r="234" spans="10:24" x14ac:dyDescent="0.25">
      <c r="X234" s="21"/>
    </row>
    <row r="235" spans="10:24" x14ac:dyDescent="0.25">
      <c r="X235" s="21"/>
    </row>
    <row r="236" spans="10:24" x14ac:dyDescent="0.25">
      <c r="J236" s="20"/>
      <c r="L236" s="21"/>
    </row>
    <row r="237" spans="10:24" x14ac:dyDescent="0.25">
      <c r="L237" s="21"/>
    </row>
    <row r="238" spans="10:24" x14ac:dyDescent="0.25">
      <c r="L238" s="21"/>
    </row>
    <row r="246" spans="1:24" s="1" customFormat="1" x14ac:dyDescent="0.25">
      <c r="A246"/>
      <c r="B246"/>
      <c r="C246" s="22"/>
      <c r="D246"/>
      <c r="E246"/>
      <c r="F246"/>
      <c r="G246"/>
      <c r="H246"/>
      <c r="I246"/>
      <c r="L246" s="20"/>
      <c r="M246" s="21"/>
      <c r="T246" s="21"/>
      <c r="X246" s="20"/>
    </row>
    <row r="247" spans="1:24" s="1" customFormat="1" x14ac:dyDescent="0.25">
      <c r="A247"/>
      <c r="B247"/>
      <c r="C247" s="22"/>
      <c r="D247"/>
      <c r="E247"/>
      <c r="F247"/>
      <c r="G247"/>
      <c r="H247"/>
      <c r="I247"/>
      <c r="L247" s="20"/>
      <c r="M247" s="21"/>
      <c r="T247" s="21"/>
      <c r="X247" s="20"/>
    </row>
    <row r="248" spans="1:24" s="1" customFormat="1" x14ac:dyDescent="0.25">
      <c r="A248"/>
      <c r="B248"/>
      <c r="C248" s="22"/>
      <c r="D248"/>
      <c r="E248"/>
      <c r="F248"/>
      <c r="G248"/>
      <c r="H248"/>
      <c r="I248"/>
      <c r="L248" s="20"/>
      <c r="M248" s="21"/>
      <c r="T248" s="21"/>
      <c r="X248" s="20"/>
    </row>
  </sheetData>
  <mergeCells count="169">
    <mergeCell ref="E32:G32"/>
    <mergeCell ref="E24:G24"/>
    <mergeCell ref="E25:G25"/>
    <mergeCell ref="A1:H1"/>
    <mergeCell ref="A3:B3"/>
    <mergeCell ref="C3:H3"/>
    <mergeCell ref="A4:B4"/>
    <mergeCell ref="C4:H4"/>
    <mergeCell ref="E6:G6"/>
    <mergeCell ref="A69:A70"/>
    <mergeCell ref="B69:B70"/>
    <mergeCell ref="C69:C70"/>
    <mergeCell ref="D69:D70"/>
    <mergeCell ref="E69:G69"/>
    <mergeCell ref="E19:G19"/>
    <mergeCell ref="A20:A21"/>
    <mergeCell ref="B20:B21"/>
    <mergeCell ref="C20:C21"/>
    <mergeCell ref="D20:D21"/>
    <mergeCell ref="E20:G20"/>
    <mergeCell ref="E21:G21"/>
    <mergeCell ref="E26:G26"/>
    <mergeCell ref="E27:G27"/>
    <mergeCell ref="E41:G41"/>
    <mergeCell ref="E43:G43"/>
    <mergeCell ref="A49:A50"/>
    <mergeCell ref="B49:B50"/>
    <mergeCell ref="C49:C50"/>
    <mergeCell ref="D49:D50"/>
    <mergeCell ref="E49:G49"/>
    <mergeCell ref="A42:A43"/>
    <mergeCell ref="Y9:Y34"/>
    <mergeCell ref="E10:G10"/>
    <mergeCell ref="E11:G11"/>
    <mergeCell ref="E13:G13"/>
    <mergeCell ref="E14:G14"/>
    <mergeCell ref="E18:G18"/>
    <mergeCell ref="A7:A10"/>
    <mergeCell ref="B7:B10"/>
    <mergeCell ref="C7:C10"/>
    <mergeCell ref="D7:D10"/>
    <mergeCell ref="E7:G7"/>
    <mergeCell ref="E8:G8"/>
    <mergeCell ref="E9:G9"/>
    <mergeCell ref="E28:G28"/>
    <mergeCell ref="E30:G30"/>
    <mergeCell ref="E31:G31"/>
    <mergeCell ref="E22:G22"/>
    <mergeCell ref="E23:G23"/>
    <mergeCell ref="E53:G53"/>
    <mergeCell ref="E54:G54"/>
    <mergeCell ref="E55:G55"/>
    <mergeCell ref="E57:G57"/>
    <mergeCell ref="E58:G58"/>
    <mergeCell ref="E59:G59"/>
    <mergeCell ref="E60:G60"/>
    <mergeCell ref="E34:G34"/>
    <mergeCell ref="E35:G35"/>
    <mergeCell ref="E37:G37"/>
    <mergeCell ref="E38:G38"/>
    <mergeCell ref="E40:G40"/>
    <mergeCell ref="E51:G51"/>
    <mergeCell ref="E52:G52"/>
    <mergeCell ref="E44:G44"/>
    <mergeCell ref="E45:G45"/>
    <mergeCell ref="E46:G46"/>
    <mergeCell ref="E47:G47"/>
    <mergeCell ref="E48:G48"/>
    <mergeCell ref="E50:G50"/>
    <mergeCell ref="E75:G75"/>
    <mergeCell ref="E76:G76"/>
    <mergeCell ref="E77:G77"/>
    <mergeCell ref="E79:G79"/>
    <mergeCell ref="E80:G80"/>
    <mergeCell ref="E81:G81"/>
    <mergeCell ref="E61:G61"/>
    <mergeCell ref="E64:G64"/>
    <mergeCell ref="E65:G65"/>
    <mergeCell ref="E73:G73"/>
    <mergeCell ref="E74:G74"/>
    <mergeCell ref="E66:G66"/>
    <mergeCell ref="E67:G67"/>
    <mergeCell ref="E68:G68"/>
    <mergeCell ref="E70:G70"/>
    <mergeCell ref="E71:G71"/>
    <mergeCell ref="E72:G72"/>
    <mergeCell ref="E15:G15"/>
    <mergeCell ref="E16:G16"/>
    <mergeCell ref="E17:G17"/>
    <mergeCell ref="D101:F101"/>
    <mergeCell ref="A12:A13"/>
    <mergeCell ref="B12:B13"/>
    <mergeCell ref="C12:C13"/>
    <mergeCell ref="D12:D13"/>
    <mergeCell ref="E12:G12"/>
    <mergeCell ref="A15:A16"/>
    <mergeCell ref="B15:B16"/>
    <mergeCell ref="C15:C16"/>
    <mergeCell ref="D15:D16"/>
    <mergeCell ref="E89:G89"/>
    <mergeCell ref="E90:G90"/>
    <mergeCell ref="E92:G92"/>
    <mergeCell ref="E93:G93"/>
    <mergeCell ref="E98:G98"/>
    <mergeCell ref="D100:F100"/>
    <mergeCell ref="E82:G82"/>
    <mergeCell ref="E84:G84"/>
    <mergeCell ref="E85:G85"/>
    <mergeCell ref="E86:G86"/>
    <mergeCell ref="E87:G87"/>
    <mergeCell ref="E94:G94"/>
    <mergeCell ref="E95:G95"/>
    <mergeCell ref="E96:G96"/>
    <mergeCell ref="E97:G97"/>
    <mergeCell ref="A78:A79"/>
    <mergeCell ref="B78:B79"/>
    <mergeCell ref="C78:C79"/>
    <mergeCell ref="D78:D79"/>
    <mergeCell ref="E78:G78"/>
    <mergeCell ref="E88:G88"/>
    <mergeCell ref="A91:A92"/>
    <mergeCell ref="B91:B92"/>
    <mergeCell ref="C91:C92"/>
    <mergeCell ref="D91:D92"/>
    <mergeCell ref="E91:G91"/>
    <mergeCell ref="A83:A89"/>
    <mergeCell ref="B83:B89"/>
    <mergeCell ref="C83:C89"/>
    <mergeCell ref="D83:D89"/>
    <mergeCell ref="E83:G83"/>
    <mergeCell ref="B42:B43"/>
    <mergeCell ref="C42:C43"/>
    <mergeCell ref="D42:D43"/>
    <mergeCell ref="E42:G42"/>
    <mergeCell ref="A29:A31"/>
    <mergeCell ref="B29:B31"/>
    <mergeCell ref="C29:C31"/>
    <mergeCell ref="D29:D31"/>
    <mergeCell ref="E29:G29"/>
    <mergeCell ref="A33:A34"/>
    <mergeCell ref="B33:B34"/>
    <mergeCell ref="C33:C34"/>
    <mergeCell ref="D33:D34"/>
    <mergeCell ref="E33:G33"/>
    <mergeCell ref="A36:A37"/>
    <mergeCell ref="B36:B37"/>
    <mergeCell ref="C36:C37"/>
    <mergeCell ref="D36:D37"/>
    <mergeCell ref="E36:G36"/>
    <mergeCell ref="A39:A40"/>
    <mergeCell ref="B39:B40"/>
    <mergeCell ref="C39:C40"/>
    <mergeCell ref="D39:D40"/>
    <mergeCell ref="E39:G39"/>
    <mergeCell ref="A56:A57"/>
    <mergeCell ref="B56:B57"/>
    <mergeCell ref="C56:C57"/>
    <mergeCell ref="D56:D57"/>
    <mergeCell ref="E56:G56"/>
    <mergeCell ref="A62:A65"/>
    <mergeCell ref="B62:B65"/>
    <mergeCell ref="C62:C65"/>
    <mergeCell ref="D62:D65"/>
    <mergeCell ref="E62:G62"/>
    <mergeCell ref="E63:G63"/>
    <mergeCell ref="B59:B60"/>
    <mergeCell ref="C59:C60"/>
    <mergeCell ref="A59:A60"/>
    <mergeCell ref="D59:D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Zubčić</dc:creator>
  <cp:lastModifiedBy>Klara</cp:lastModifiedBy>
  <cp:lastPrinted>2024-03-25T07:12:51Z</cp:lastPrinted>
  <dcterms:created xsi:type="dcterms:W3CDTF">2024-02-09T09:57:49Z</dcterms:created>
  <dcterms:modified xsi:type="dcterms:W3CDTF">2026-07-06T08:08:14Z</dcterms:modified>
</cp:coreProperties>
</file>