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Klara\Informacija o trošenju sredstava\"/>
    </mc:Choice>
  </mc:AlternateContent>
  <xr:revisionPtr revIDLastSave="0" documentId="13_ncr:1_{00E6487C-E44F-4C98-978A-3DA8AEED9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ANJ 2026" sheetId="31" r:id="rId1"/>
  </sheets>
  <definedNames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0" i="31" l="1"/>
  <c r="E77" i="31"/>
  <c r="L84" i="31"/>
  <c r="E64" i="31"/>
  <c r="E60" i="31"/>
  <c r="E56" i="31"/>
  <c r="E58" i="31"/>
  <c r="E54" i="31"/>
  <c r="E36" i="31"/>
  <c r="E43" i="31"/>
  <c r="E34" i="31"/>
  <c r="E79" i="31" l="1"/>
  <c r="E70" i="31"/>
  <c r="E68" i="31"/>
  <c r="E66" i="31"/>
  <c r="E51" i="31"/>
  <c r="E47" i="31"/>
  <c r="E45" i="31"/>
  <c r="E40" i="31"/>
  <c r="E38" i="31"/>
  <c r="E31" i="31"/>
  <c r="E29" i="31"/>
  <c r="E27" i="31"/>
  <c r="E25" i="31"/>
  <c r="E22" i="31"/>
  <c r="E20" i="31"/>
  <c r="E18" i="31"/>
  <c r="E16" i="31"/>
  <c r="E13" i="31"/>
  <c r="E11" i="31"/>
  <c r="N7" i="31" s="1"/>
  <c r="L82" i="31"/>
</calcChain>
</file>

<file path=xl/sharedStrings.xml><?xml version="1.0" encoding="utf-8"?>
<sst xmlns="http://schemas.openxmlformats.org/spreadsheetml/2006/main" count="223" uniqueCount="114">
  <si>
    <t xml:space="preserve">NAZIV ISPLATITELJA: </t>
  </si>
  <si>
    <t xml:space="preserve">ISPLATE SREDSTAVA ZA RAZDOBLJE: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</si>
  <si>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</si>
  <si>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</si>
  <si>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</si>
  <si>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</si>
  <si>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</si>
  <si>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</si>
  <si>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</si>
  <si>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</si>
  <si>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</si>
  <si>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</si>
  <si>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</si>
  <si>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</si>
  <si>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</si>
  <si>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</si>
  <si>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</si>
  <si>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</si>
  <si>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</si>
  <si>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</si>
  <si>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</si>
  <si>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</si>
  <si>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</si>
  <si>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</si>
  <si>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</si>
  <si>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</si>
  <si>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</si>
  <si>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</si>
  <si>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</si>
  <si>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REDNI BROJ</t>
  </si>
  <si>
    <t>NAZIV PRIMATELJA</t>
  </si>
  <si>
    <t>OIB PRIMATELJA</t>
  </si>
  <si>
    <t>SJEDIŠTE / PREBIVALIŠTE PRIMATELJA</t>
  </si>
  <si>
    <t>VRSTA RASHODA / IZDATKA</t>
  </si>
  <si>
    <t>1.</t>
  </si>
  <si>
    <t>NAČIN OBJAVE ISPLAĆENOG IZNOSA</t>
  </si>
  <si>
    <t>3111 Plaće za redovan rad (bez bolovanja na teret Hzzo)</t>
  </si>
  <si>
    <t>3121 Ostali rashodi za zaposlene</t>
  </si>
  <si>
    <t>3132 Doprinos za obvezno zdravstevno</t>
  </si>
  <si>
    <t>3212 Naknada za prijevoz sa posla i na posao</t>
  </si>
  <si>
    <t>Ukupno</t>
  </si>
  <si>
    <t>Raiffeisen bank</t>
  </si>
  <si>
    <t>Zagreb</t>
  </si>
  <si>
    <t xml:space="preserve">3431 Bankarske usluge i usluge platnog prometa </t>
  </si>
  <si>
    <t>Dubrovnik</t>
  </si>
  <si>
    <t>3237 Intelektualne i osobne usluge</t>
  </si>
  <si>
    <t>4214 Ostali građevinski objekti</t>
  </si>
  <si>
    <t>A1 Hrvatska d.o.o.</t>
  </si>
  <si>
    <t>3231 Usluge telefona, pošte i prijevoza</t>
  </si>
  <si>
    <t>Ingatest</t>
  </si>
  <si>
    <t>3239 Ostale usluge</t>
  </si>
  <si>
    <t>3238 Računalne usluge</t>
  </si>
  <si>
    <t>Securitas Hrvatska d.o.o.</t>
  </si>
  <si>
    <t>Split</t>
  </si>
  <si>
    <t>Građevinar Quelin d.d.</t>
  </si>
  <si>
    <t>Canosa inženjering d.o.o.</t>
  </si>
  <si>
    <t>Hep opskrba d.o.o.</t>
  </si>
  <si>
    <t>3223 Energija</t>
  </si>
  <si>
    <t>Perfectum d.o.o.</t>
  </si>
  <si>
    <t>Almel Dubrovnik d.o.o.</t>
  </si>
  <si>
    <t>3232 Usluge tek. i invest.održavanja</t>
  </si>
  <si>
    <t>3293 Reprezentacija</t>
  </si>
  <si>
    <t>3234 Komunalne usluge</t>
  </si>
  <si>
    <t>Čistoća d.o.o.</t>
  </si>
  <si>
    <t>Hrvatska radio televizija</t>
  </si>
  <si>
    <t>Zagareb</t>
  </si>
  <si>
    <t>3299 Ostali nespomenuti rashodi poslovanja</t>
  </si>
  <si>
    <t>ZAVOD ZA OBNOVU DUBROVNIKA, CVIJETE ZUZORIĆ 6, 20000 DUBROVNIK</t>
  </si>
  <si>
    <t xml:space="preserve">INFORMACIJA O TROŠENJU SREDSTAVA </t>
  </si>
  <si>
    <t>21777333810</t>
  </si>
  <si>
    <t>00862047577</t>
  </si>
  <si>
    <t xml:space="preserve">Vodovod Dubrovnik </t>
  </si>
  <si>
    <t>Arcus ingenium d.o.o.</t>
  </si>
  <si>
    <t>Sigma servis d.o.o.</t>
  </si>
  <si>
    <t>40715047620</t>
  </si>
  <si>
    <t>3232 Usluge tekućeg i investicijskog održavanja</t>
  </si>
  <si>
    <t>3211 Službena putovanja</t>
  </si>
  <si>
    <t>4511 Dodatna ulaganja na građevinskim objektima</t>
  </si>
  <si>
    <t>62924153420</t>
  </si>
  <si>
    <t>65080653676</t>
  </si>
  <si>
    <t>Hrvatska komora inžinjera građevinarstva</t>
  </si>
  <si>
    <t>Velika Gorica</t>
  </si>
  <si>
    <t>85821130368</t>
  </si>
  <si>
    <t>Dubrovnik-Trsteno</t>
  </si>
  <si>
    <t>4214 Ostali građevinski objekti-podugovaratelj</t>
  </si>
  <si>
    <t>Atlant putnička agencija d.o.o.</t>
  </si>
  <si>
    <t>94137914102</t>
  </si>
  <si>
    <t>88770197228</t>
  </si>
  <si>
    <t>24282973276</t>
  </si>
  <si>
    <t>Geo pixel d.o.o.</t>
  </si>
  <si>
    <t>Čilipi</t>
  </si>
  <si>
    <t>31171305719</t>
  </si>
  <si>
    <t>3221 Uredski materijal i ostali mater.rashodi</t>
  </si>
  <si>
    <t>Isplatitelj</t>
  </si>
  <si>
    <t>Zod</t>
  </si>
  <si>
    <t>Grad Dubrovnik</t>
  </si>
  <si>
    <t>Dubravka</t>
  </si>
  <si>
    <t xml:space="preserve">Libertas inženjering d.o.o. </t>
  </si>
  <si>
    <t>37130533420</t>
  </si>
  <si>
    <t>Topolo</t>
  </si>
  <si>
    <t>bolovanje</t>
  </si>
  <si>
    <t>Financijska agencija</t>
  </si>
  <si>
    <t>3294 Članarine i norma</t>
  </si>
  <si>
    <t>TRAVANJ  2026.</t>
  </si>
  <si>
    <t>UKUPNO ZA TRAVANJ 2026.</t>
  </si>
  <si>
    <t>Kor d.o.o.restauratorske usluge</t>
  </si>
  <si>
    <t>Lilipu , Vl.Lidija Begić</t>
  </si>
  <si>
    <t>42684904066</t>
  </si>
  <si>
    <t>Hp-hrvatska pošta d.d.</t>
  </si>
  <si>
    <t>87311810356</t>
  </si>
  <si>
    <t>Voda-servis Vlaho d.o.o.</t>
  </si>
  <si>
    <t>Dijagram nekretnine d.o.o.</t>
  </si>
  <si>
    <t>68975783563</t>
  </si>
  <si>
    <t>Građevinski fakultet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</si>
</sst>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2" fillId="0" borderId="0" xfId="0" applyFont="1"/>
    <xf numFmtId="49" fontId="1" fillId="0" borderId="1" xfId="1" applyNumberFormat="1" applyBorder="1" applyAlignment="1">
      <alignment horizontal="left" vertical="center"/>
    </xf>
    <xf numFmtId="164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0" fillId="0" borderId="1" xfId="0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4" borderId="1" xfId="1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49" fontId="0" fillId="0" borderId="1" xfId="1" applyNumberFormat="1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left"/>
    </xf>
    <xf numFmtId="0" fontId="0" fillId="4" borderId="9" xfId="0" applyFill="1" applyBorder="1"/>
    <xf numFmtId="0" fontId="0" fillId="4" borderId="11" xfId="0" applyFill="1" applyBorder="1"/>
    <xf numFmtId="0" fontId="0" fillId="0" borderId="11" xfId="0" applyBorder="1"/>
    <xf numFmtId="0" fontId="0" fillId="4" borderId="16" xfId="0" applyFill="1" applyBorder="1" applyAlignment="1">
      <alignment horizontal="left"/>
    </xf>
    <xf numFmtId="164" fontId="0" fillId="0" borderId="11" xfId="1" applyNumberFormat="1" applyFont="1" applyBorder="1" applyAlignment="1">
      <alignment vertical="center"/>
    </xf>
    <xf numFmtId="49" fontId="0" fillId="0" borderId="11" xfId="1" applyNumberFormat="1" applyFont="1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5" xfId="0" applyBorder="1"/>
    <xf numFmtId="0" fontId="0" fillId="4" borderId="11" xfId="0" applyFill="1" applyBorder="1" applyAlignment="1">
      <alignment horizontal="right"/>
    </xf>
    <xf numFmtId="49" fontId="0" fillId="4" borderId="11" xfId="0" applyNumberFormat="1" applyFill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wrapText="1"/>
    </xf>
    <xf numFmtId="0" fontId="0" fillId="4" borderId="11" xfId="0" applyFill="1" applyBorder="1" applyAlignment="1">
      <alignment wrapText="1"/>
    </xf>
    <xf numFmtId="49" fontId="0" fillId="4" borderId="6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4" fontId="0" fillId="0" borderId="0" xfId="0" applyNumberFormat="1" applyFill="1"/>
    <xf numFmtId="49" fontId="0" fillId="0" borderId="11" xfId="0" applyNumberFormat="1" applyBorder="1" applyAlignment="1"/>
    <xf numFmtId="0" fontId="0" fillId="0" borderId="11" xfId="0" applyBorder="1" applyAlignment="1"/>
    <xf numFmtId="164" fontId="0" fillId="3" borderId="11" xfId="1" applyNumberFormat="1" applyFont="1" applyFill="1" applyBorder="1" applyAlignment="1">
      <alignment vertical="center"/>
    </xf>
    <xf numFmtId="49" fontId="1" fillId="0" borderId="11" xfId="1" applyNumberFormat="1" applyBorder="1" applyAlignment="1"/>
    <xf numFmtId="0" fontId="2" fillId="4" borderId="1" xfId="1" applyFont="1" applyFill="1" applyBorder="1" applyAlignment="1">
      <alignment horizontal="left"/>
    </xf>
    <xf numFmtId="49" fontId="0" fillId="4" borderId="17" xfId="1" applyNumberFormat="1" applyFont="1" applyFill="1" applyBorder="1" applyAlignment="1">
      <alignment horizontal="left" vertical="center"/>
    </xf>
    <xf numFmtId="49" fontId="0" fillId="4" borderId="1" xfId="1" applyNumberFormat="1" applyFont="1" applyFill="1" applyBorder="1" applyAlignment="1">
      <alignment horizontal="left" vertical="center"/>
    </xf>
    <xf numFmtId="49" fontId="0" fillId="4" borderId="11" xfId="1" applyNumberFormat="1" applyFont="1" applyFill="1" applyBorder="1" applyAlignment="1">
      <alignment horizontal="left" vertical="center"/>
    </xf>
    <xf numFmtId="0" fontId="0" fillId="0" borderId="11" xfId="1" applyFont="1" applyBorder="1" applyAlignment="1">
      <alignment horizontal="left" wrapText="1"/>
    </xf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3" borderId="11" xfId="1" applyNumberFormat="1" applyFont="1" applyFill="1" applyBorder="1" applyAlignment="1">
      <alignment horizontal="left"/>
    </xf>
    <xf numFmtId="4" fontId="0" fillId="4" borderId="6" xfId="0" applyNumberFormat="1" applyFill="1" applyBorder="1"/>
    <xf numFmtId="4" fontId="0" fillId="0" borderId="6" xfId="0" applyNumberFormat="1" applyBorder="1"/>
    <xf numFmtId="0" fontId="0" fillId="4" borderId="6" xfId="0" applyFill="1" applyBorder="1" applyAlignment="1">
      <alignment horizontal="left"/>
    </xf>
    <xf numFmtId="4" fontId="0" fillId="0" borderId="6" xfId="0" applyNumberForma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" fontId="4" fillId="0" borderId="7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8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left"/>
    </xf>
    <xf numFmtId="49" fontId="0" fillId="0" borderId="11" xfId="1" applyNumberFormat="1" applyFont="1" applyBorder="1" applyAlignment="1">
      <alignment horizontal="left" vertical="center"/>
    </xf>
    <xf numFmtId="49" fontId="0" fillId="0" borderId="15" xfId="1" applyNumberFormat="1" applyFont="1" applyBorder="1" applyAlignment="1">
      <alignment horizontal="left" vertical="center"/>
    </xf>
    <xf numFmtId="49" fontId="0" fillId="0" borderId="12" xfId="1" applyNumberFormat="1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49" fontId="0" fillId="0" borderId="11" xfId="1" applyNumberFormat="1" applyFont="1" applyBorder="1" applyAlignment="1">
      <alignment horizontal="left"/>
    </xf>
    <xf numFmtId="49" fontId="0" fillId="0" borderId="12" xfId="1" applyNumberFormat="1" applyFont="1" applyBorder="1" applyAlignment="1">
      <alignment horizontal="left"/>
    </xf>
    <xf numFmtId="4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49" fontId="0" fillId="0" borderId="13" xfId="1" applyNumberFormat="1" applyFont="1" applyBorder="1" applyAlignment="1">
      <alignment horizontal="left" wrapText="1"/>
    </xf>
    <xf numFmtId="49" fontId="0" fillId="0" borderId="14" xfId="1" applyNumberFormat="1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9" fontId="0" fillId="0" borderId="15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0" fillId="0" borderId="15" xfId="0" applyBorder="1" applyAlignment="1">
      <alignment horizontal="left" wrapText="1"/>
    </xf>
    <xf numFmtId="49" fontId="0" fillId="3" borderId="11" xfId="1" applyNumberFormat="1" applyFont="1" applyFill="1" applyBorder="1" applyAlignment="1">
      <alignment horizontal="left"/>
    </xf>
    <xf numFmtId="49" fontId="0" fillId="3" borderId="15" xfId="1" applyNumberFormat="1" applyFont="1" applyFill="1" applyBorder="1" applyAlignment="1">
      <alignment horizontal="left"/>
    </xf>
    <xf numFmtId="49" fontId="0" fillId="3" borderId="12" xfId="1" applyNumberFormat="1" applyFont="1" applyFill="1" applyBorder="1" applyAlignment="1">
      <alignment horizontal="left"/>
    </xf>
    <xf numFmtId="4" fontId="0" fillId="0" borderId="0" xfId="0" applyNumberFormat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4" fontId="0" fillId="6" borderId="4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49" fontId="0" fillId="0" borderId="11" xfId="0" applyNumberFormat="1" applyBorder="1" applyAlignment="1">
      <alignment horizontal="left"/>
    </xf>
    <xf numFmtId="0" fontId="0" fillId="0" borderId="15" xfId="0" applyFill="1" applyBorder="1" applyAlignment="1">
      <alignment horizontal="center"/>
    </xf>
    <xf numFmtId="49" fontId="1" fillId="0" borderId="11" xfId="1" applyNumberFormat="1" applyBorder="1" applyAlignment="1">
      <alignment horizontal="left"/>
    </xf>
    <xf numFmtId="49" fontId="1" fillId="0" borderId="15" xfId="1" applyNumberFormat="1" applyBorder="1" applyAlignment="1">
      <alignment horizontal="left"/>
    </xf>
    <xf numFmtId="49" fontId="1" fillId="0" borderId="12" xfId="1" applyNumberFormat="1" applyBorder="1" applyAlignment="1">
      <alignment horizontal="left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182E-D7F2-4840-8632-26F71CFD2897}">
  <dimension ref="A1:Z238"/>
  <sheetViews>
    <sheetView tabSelected="1" topLeftCell="A4" workbookViewId="0">
      <selection activeCell="U10" sqref="U10"/>
    </sheetView>
  </sheetViews>
  <sheetFormatPr defaultColWidth="9.140625" defaultRowHeight="15" x14ac:dyDescent="0.25"/>
  <cols>
    <col min="2" max="2" width="43.7109375" customWidth="1"/>
    <col min="3" max="3" width="13.5703125" style="25" customWidth="1"/>
    <col min="4" max="4" width="16.85546875" customWidth="1"/>
    <col min="5" max="5" width="12.5703125" customWidth="1"/>
    <col min="7" max="7" width="3.140625" customWidth="1"/>
    <col min="8" max="8" width="50" customWidth="1"/>
    <col min="9" max="9" width="14.85546875" bestFit="1" customWidth="1"/>
    <col min="10" max="10" width="11" customWidth="1"/>
    <col min="12" max="12" width="10.140625" style="23" hidden="1" customWidth="1"/>
    <col min="13" max="15" width="0" hidden="1" customWidth="1"/>
    <col min="20" max="20" width="10.140625" style="23" customWidth="1"/>
    <col min="24" max="24" width="10.28515625" style="23" customWidth="1"/>
    <col min="25" max="25" width="10.28515625" customWidth="1"/>
  </cols>
  <sheetData>
    <row r="1" spans="1:26" ht="18.75" x14ac:dyDescent="0.3">
      <c r="A1" s="73" t="s">
        <v>68</v>
      </c>
      <c r="B1" s="73"/>
      <c r="C1" s="73"/>
      <c r="D1" s="73"/>
      <c r="E1" s="73"/>
      <c r="F1" s="73"/>
      <c r="G1" s="73"/>
      <c r="H1" s="73"/>
    </row>
    <row r="2" spans="1:26" ht="18.75" x14ac:dyDescent="0.3">
      <c r="A2" s="60"/>
      <c r="B2" s="60"/>
      <c r="C2" s="57"/>
      <c r="D2" s="60"/>
      <c r="E2" s="60"/>
      <c r="F2" s="60"/>
      <c r="G2" s="60"/>
      <c r="H2" s="60"/>
    </row>
    <row r="3" spans="1:26" ht="19.5" thickBot="1" x14ac:dyDescent="0.3">
      <c r="A3" s="74" t="s">
        <v>0</v>
      </c>
      <c r="B3" s="74"/>
      <c r="C3" s="74" t="s">
        <v>67</v>
      </c>
      <c r="D3" s="74"/>
      <c r="E3" s="74"/>
      <c r="F3" s="74"/>
      <c r="G3" s="74"/>
      <c r="H3" s="74"/>
    </row>
    <row r="4" spans="1:26" ht="19.5" thickBot="1" x14ac:dyDescent="0.3">
      <c r="A4" s="75" t="s">
        <v>1</v>
      </c>
      <c r="B4" s="75"/>
      <c r="C4" s="76" t="s">
        <v>103</v>
      </c>
      <c r="D4" s="77"/>
      <c r="E4" s="77"/>
      <c r="F4" s="77"/>
      <c r="G4" s="77"/>
      <c r="H4" s="78"/>
    </row>
    <row r="5" spans="1:26" ht="9.75" customHeight="1" x14ac:dyDescent="0.25">
      <c r="A5" s="4"/>
      <c r="B5" s="4"/>
      <c r="C5" s="58"/>
      <c r="D5" s="5"/>
      <c r="E5" s="5"/>
      <c r="F5" s="5"/>
      <c r="G5" s="5"/>
      <c r="H5" s="5"/>
    </row>
    <row r="6" spans="1:26" ht="38.25" customHeight="1" x14ac:dyDescent="0.25">
      <c r="A6" s="61" t="s">
        <v>29</v>
      </c>
      <c r="B6" s="61" t="s">
        <v>30</v>
      </c>
      <c r="C6" s="59" t="s">
        <v>31</v>
      </c>
      <c r="D6" s="61" t="s">
        <v>32</v>
      </c>
      <c r="E6" s="79" t="s">
        <v>35</v>
      </c>
      <c r="F6" s="79"/>
      <c r="G6" s="79"/>
      <c r="H6" s="61" t="s">
        <v>33</v>
      </c>
      <c r="I6" s="61" t="s">
        <v>93</v>
      </c>
      <c r="Y6" s="23"/>
    </row>
    <row r="7" spans="1:26" x14ac:dyDescent="0.25">
      <c r="A7" s="87"/>
      <c r="B7" s="90"/>
      <c r="C7" s="93"/>
      <c r="D7" s="96"/>
      <c r="E7" s="81">
        <v>32185.26</v>
      </c>
      <c r="F7" s="82"/>
      <c r="G7" s="83"/>
      <c r="H7" s="67" t="s">
        <v>36</v>
      </c>
      <c r="I7" s="6"/>
      <c r="L7" s="23">
        <v>0.9</v>
      </c>
      <c r="N7" s="23">
        <f>39353.16-E11</f>
        <v>542.97000000000844</v>
      </c>
      <c r="O7" t="s">
        <v>100</v>
      </c>
    </row>
    <row r="8" spans="1:26" x14ac:dyDescent="0.25">
      <c r="A8" s="88"/>
      <c r="B8" s="91"/>
      <c r="C8" s="94"/>
      <c r="D8" s="97"/>
      <c r="E8" s="81">
        <v>1100</v>
      </c>
      <c r="F8" s="82"/>
      <c r="G8" s="83"/>
      <c r="H8" s="67" t="s">
        <v>37</v>
      </c>
      <c r="I8" s="6"/>
      <c r="L8" s="23">
        <v>10</v>
      </c>
      <c r="Y8" s="23"/>
      <c r="Z8" s="23"/>
    </row>
    <row r="9" spans="1:26" x14ac:dyDescent="0.25">
      <c r="A9" s="88"/>
      <c r="B9" s="91"/>
      <c r="C9" s="94"/>
      <c r="D9" s="97"/>
      <c r="E9" s="81">
        <v>5020.6099999999997</v>
      </c>
      <c r="F9" s="82"/>
      <c r="G9" s="83"/>
      <c r="H9" s="67" t="s">
        <v>38</v>
      </c>
      <c r="I9" s="6"/>
      <c r="L9" s="23">
        <v>16.48</v>
      </c>
      <c r="Y9" s="80"/>
    </row>
    <row r="10" spans="1:26" x14ac:dyDescent="0.25">
      <c r="A10" s="89"/>
      <c r="B10" s="92"/>
      <c r="C10" s="95"/>
      <c r="D10" s="98"/>
      <c r="E10" s="81">
        <v>504.32</v>
      </c>
      <c r="F10" s="82"/>
      <c r="G10" s="83"/>
      <c r="H10" s="67" t="s">
        <v>39</v>
      </c>
      <c r="I10" s="6"/>
      <c r="L10" s="23">
        <v>249.11</v>
      </c>
      <c r="M10" s="23"/>
      <c r="N10" s="23"/>
      <c r="Y10" s="80"/>
    </row>
    <row r="11" spans="1:26" x14ac:dyDescent="0.25">
      <c r="A11" s="16" t="s">
        <v>34</v>
      </c>
      <c r="B11" s="10" t="s">
        <v>40</v>
      </c>
      <c r="C11" s="53"/>
      <c r="D11" s="10"/>
      <c r="E11" s="84">
        <f>E7+E8+E9+E10</f>
        <v>38810.189999999995</v>
      </c>
      <c r="F11" s="85"/>
      <c r="G11" s="86"/>
      <c r="H11" s="17"/>
      <c r="I11" s="6" t="s">
        <v>94</v>
      </c>
      <c r="L11" s="23">
        <v>417.1</v>
      </c>
      <c r="O11" s="23"/>
      <c r="Y11" s="80"/>
    </row>
    <row r="12" spans="1:26" x14ac:dyDescent="0.25">
      <c r="A12" s="6"/>
      <c r="B12" s="28" t="s">
        <v>41</v>
      </c>
      <c r="C12" s="68">
        <v>53056966535</v>
      </c>
      <c r="D12" s="28" t="s">
        <v>42</v>
      </c>
      <c r="E12" s="81">
        <v>27.38</v>
      </c>
      <c r="F12" s="82"/>
      <c r="G12" s="83"/>
      <c r="H12" s="6" t="s">
        <v>43</v>
      </c>
      <c r="I12" s="6" t="s">
        <v>94</v>
      </c>
      <c r="L12" s="23">
        <v>2282.6999999999998</v>
      </c>
      <c r="O12" s="23"/>
      <c r="Y12" s="80"/>
    </row>
    <row r="13" spans="1:26" x14ac:dyDescent="0.25">
      <c r="A13" s="16" t="s">
        <v>2</v>
      </c>
      <c r="B13" s="12" t="s">
        <v>40</v>
      </c>
      <c r="C13" s="54"/>
      <c r="D13" s="12"/>
      <c r="E13" s="84">
        <f>E12</f>
        <v>27.38</v>
      </c>
      <c r="F13" s="85"/>
      <c r="G13" s="86"/>
      <c r="H13" s="17"/>
      <c r="I13" s="6"/>
      <c r="L13" s="23">
        <v>5020.6099999999997</v>
      </c>
      <c r="O13" s="23"/>
      <c r="Y13" s="80"/>
    </row>
    <row r="14" spans="1:26" x14ac:dyDescent="0.25">
      <c r="A14" s="102"/>
      <c r="B14" s="90" t="s">
        <v>47</v>
      </c>
      <c r="C14" s="104">
        <v>29524210204</v>
      </c>
      <c r="D14" s="90" t="s">
        <v>42</v>
      </c>
      <c r="E14" s="81">
        <v>24.88</v>
      </c>
      <c r="F14" s="82"/>
      <c r="G14" s="83"/>
      <c r="H14" s="67" t="s">
        <v>48</v>
      </c>
      <c r="I14" s="6" t="s">
        <v>95</v>
      </c>
      <c r="L14" s="23">
        <v>1425.54</v>
      </c>
      <c r="O14" s="23"/>
      <c r="Y14" s="80"/>
    </row>
    <row r="15" spans="1:26" x14ac:dyDescent="0.25">
      <c r="A15" s="103"/>
      <c r="B15" s="92"/>
      <c r="C15" s="105"/>
      <c r="D15" s="92"/>
      <c r="E15" s="81">
        <v>155.81</v>
      </c>
      <c r="F15" s="82"/>
      <c r="G15" s="83"/>
      <c r="H15" s="67" t="s">
        <v>48</v>
      </c>
      <c r="I15" s="6" t="s">
        <v>95</v>
      </c>
      <c r="L15" s="23">
        <v>4270.37</v>
      </c>
      <c r="O15" s="23"/>
      <c r="Y15" s="80"/>
    </row>
    <row r="16" spans="1:26" x14ac:dyDescent="0.25">
      <c r="A16" s="16" t="s">
        <v>3</v>
      </c>
      <c r="B16" s="12" t="s">
        <v>40</v>
      </c>
      <c r="C16" s="54"/>
      <c r="D16" s="12"/>
      <c r="E16" s="84">
        <f>E14+E15</f>
        <v>180.69</v>
      </c>
      <c r="F16" s="85"/>
      <c r="G16" s="86"/>
      <c r="H16" s="20"/>
      <c r="I16" s="6"/>
      <c r="L16" s="23">
        <v>734.86</v>
      </c>
      <c r="O16" s="23"/>
      <c r="Y16" s="80"/>
    </row>
    <row r="17" spans="1:25" x14ac:dyDescent="0.25">
      <c r="A17" s="50"/>
      <c r="B17" s="28" t="s">
        <v>52</v>
      </c>
      <c r="C17" s="63">
        <v>33679708526</v>
      </c>
      <c r="D17" s="28" t="s">
        <v>42</v>
      </c>
      <c r="E17" s="99">
        <v>24.89</v>
      </c>
      <c r="F17" s="100"/>
      <c r="G17" s="101"/>
      <c r="H17" s="43" t="s">
        <v>50</v>
      </c>
      <c r="I17" s="42" t="s">
        <v>95</v>
      </c>
      <c r="L17" s="23">
        <v>126.56</v>
      </c>
      <c r="O17" s="23"/>
      <c r="Y17" s="80"/>
    </row>
    <row r="18" spans="1:25" x14ac:dyDescent="0.25">
      <c r="A18" s="16" t="s">
        <v>4</v>
      </c>
      <c r="B18" s="12" t="s">
        <v>40</v>
      </c>
      <c r="C18" s="54"/>
      <c r="D18" s="12"/>
      <c r="E18" s="84">
        <f>E17</f>
        <v>24.89</v>
      </c>
      <c r="F18" s="85"/>
      <c r="G18" s="86"/>
      <c r="H18" s="20"/>
      <c r="I18" s="6"/>
      <c r="L18" s="23">
        <v>316.73</v>
      </c>
      <c r="O18" s="23"/>
      <c r="Y18" s="80"/>
    </row>
    <row r="19" spans="1:25" x14ac:dyDescent="0.25">
      <c r="A19" s="3"/>
      <c r="B19" s="6" t="s">
        <v>73</v>
      </c>
      <c r="C19" s="19" t="s">
        <v>74</v>
      </c>
      <c r="D19" s="6" t="s">
        <v>44</v>
      </c>
      <c r="E19" s="81">
        <v>186.45</v>
      </c>
      <c r="F19" s="82"/>
      <c r="G19" s="83"/>
      <c r="H19" s="67" t="s">
        <v>75</v>
      </c>
      <c r="I19" s="6" t="s">
        <v>95</v>
      </c>
      <c r="L19" s="23">
        <v>226.24</v>
      </c>
      <c r="Y19" s="80"/>
    </row>
    <row r="20" spans="1:25" x14ac:dyDescent="0.25">
      <c r="A20" s="16" t="s">
        <v>5</v>
      </c>
      <c r="B20" s="26" t="s">
        <v>40</v>
      </c>
      <c r="C20" s="55"/>
      <c r="D20" s="26"/>
      <c r="E20" s="84">
        <f>E19</f>
        <v>186.45</v>
      </c>
      <c r="F20" s="85"/>
      <c r="G20" s="86"/>
      <c r="H20" s="20"/>
      <c r="I20" s="6"/>
      <c r="L20" s="23">
        <v>2289</v>
      </c>
      <c r="Y20" s="80"/>
    </row>
    <row r="21" spans="1:25" x14ac:dyDescent="0.25">
      <c r="A21" s="3"/>
      <c r="B21" s="6" t="s">
        <v>56</v>
      </c>
      <c r="C21" s="19">
        <v>63073332379</v>
      </c>
      <c r="D21" s="6" t="s">
        <v>42</v>
      </c>
      <c r="E21" s="81">
        <v>1052.18</v>
      </c>
      <c r="F21" s="82"/>
      <c r="G21" s="83"/>
      <c r="H21" s="67" t="s">
        <v>57</v>
      </c>
      <c r="I21" s="6" t="s">
        <v>95</v>
      </c>
      <c r="L21" s="23">
        <v>1207.8499999999999</v>
      </c>
      <c r="Y21" s="80"/>
    </row>
    <row r="22" spans="1:25" x14ac:dyDescent="0.25">
      <c r="A22" s="16" t="s">
        <v>6</v>
      </c>
      <c r="B22" s="12" t="s">
        <v>40</v>
      </c>
      <c r="C22" s="29"/>
      <c r="D22" s="12"/>
      <c r="E22" s="84">
        <f>E21</f>
        <v>1052.18</v>
      </c>
      <c r="F22" s="85"/>
      <c r="G22" s="86"/>
      <c r="H22" s="20"/>
      <c r="I22" s="6"/>
      <c r="L22" s="23">
        <v>2200.1799999999998</v>
      </c>
      <c r="Y22" s="80"/>
    </row>
    <row r="23" spans="1:25" x14ac:dyDescent="0.25">
      <c r="A23" s="87"/>
      <c r="B23" s="109" t="s">
        <v>49</v>
      </c>
      <c r="C23" s="111" t="s">
        <v>69</v>
      </c>
      <c r="D23" s="113" t="s">
        <v>53</v>
      </c>
      <c r="E23" s="81">
        <v>375</v>
      </c>
      <c r="F23" s="82"/>
      <c r="G23" s="83"/>
      <c r="H23" s="67" t="s">
        <v>46</v>
      </c>
      <c r="I23" s="6" t="s">
        <v>95</v>
      </c>
      <c r="L23" s="23">
        <v>2546.8200000000002</v>
      </c>
      <c r="Y23" s="80"/>
    </row>
    <row r="24" spans="1:25" x14ac:dyDescent="0.25">
      <c r="A24" s="89"/>
      <c r="B24" s="110"/>
      <c r="C24" s="112"/>
      <c r="D24" s="114"/>
      <c r="E24" s="81">
        <v>50</v>
      </c>
      <c r="F24" s="82"/>
      <c r="G24" s="83"/>
      <c r="H24" s="67" t="s">
        <v>50</v>
      </c>
      <c r="I24" s="6" t="s">
        <v>95</v>
      </c>
      <c r="L24" s="23">
        <v>1385.01</v>
      </c>
      <c r="Y24" s="80"/>
    </row>
    <row r="25" spans="1:25" x14ac:dyDescent="0.25">
      <c r="A25" s="16" t="s">
        <v>7</v>
      </c>
      <c r="B25" s="12" t="s">
        <v>40</v>
      </c>
      <c r="C25" s="54"/>
      <c r="D25" s="12"/>
      <c r="E25" s="84">
        <f>E24+E23</f>
        <v>425</v>
      </c>
      <c r="F25" s="85"/>
      <c r="G25" s="86"/>
      <c r="H25" s="20"/>
      <c r="I25" s="6"/>
      <c r="L25" s="23">
        <v>1328.81</v>
      </c>
      <c r="Y25" s="80"/>
    </row>
    <row r="26" spans="1:25" x14ac:dyDescent="0.25">
      <c r="A26" s="30"/>
      <c r="B26" s="28" t="s">
        <v>59</v>
      </c>
      <c r="C26" s="56">
        <v>87342313630</v>
      </c>
      <c r="D26" s="28" t="s">
        <v>44</v>
      </c>
      <c r="E26" s="81">
        <v>192.5</v>
      </c>
      <c r="F26" s="82"/>
      <c r="G26" s="83"/>
      <c r="H26" s="67" t="s">
        <v>60</v>
      </c>
      <c r="I26" s="6" t="s">
        <v>95</v>
      </c>
      <c r="L26" s="23">
        <v>1442.49</v>
      </c>
      <c r="Y26" s="80"/>
    </row>
    <row r="27" spans="1:25" x14ac:dyDescent="0.25">
      <c r="A27" s="16" t="s">
        <v>8</v>
      </c>
      <c r="B27" s="10" t="s">
        <v>40</v>
      </c>
      <c r="C27" s="54"/>
      <c r="D27" s="10"/>
      <c r="E27" s="106">
        <f>E26</f>
        <v>192.5</v>
      </c>
      <c r="F27" s="107"/>
      <c r="G27" s="108"/>
      <c r="H27" s="17"/>
      <c r="I27" s="6"/>
      <c r="L27" s="23">
        <v>2303.88</v>
      </c>
      <c r="Y27" s="80"/>
    </row>
    <row r="28" spans="1:25" x14ac:dyDescent="0.25">
      <c r="A28" s="30"/>
      <c r="B28" s="28" t="s">
        <v>64</v>
      </c>
      <c r="C28" s="66">
        <v>68419124305</v>
      </c>
      <c r="D28" s="28" t="s">
        <v>65</v>
      </c>
      <c r="E28" s="81">
        <v>10.62</v>
      </c>
      <c r="F28" s="82"/>
      <c r="G28" s="83"/>
      <c r="H28" s="67" t="s">
        <v>66</v>
      </c>
      <c r="I28" s="6" t="s">
        <v>95</v>
      </c>
      <c r="L28" s="23">
        <v>1932.85</v>
      </c>
      <c r="Y28" s="80"/>
    </row>
    <row r="29" spans="1:25" x14ac:dyDescent="0.25">
      <c r="A29" s="16" t="s">
        <v>9</v>
      </c>
      <c r="B29" s="10" t="s">
        <v>40</v>
      </c>
      <c r="C29" s="54"/>
      <c r="D29" s="18"/>
      <c r="E29" s="84">
        <f>E28</f>
        <v>10.62</v>
      </c>
      <c r="F29" s="85"/>
      <c r="G29" s="86"/>
      <c r="H29" s="17"/>
      <c r="I29" s="6"/>
      <c r="L29" s="23">
        <v>3267.97</v>
      </c>
      <c r="Y29" s="80"/>
    </row>
    <row r="30" spans="1:25" ht="14.25" customHeight="1" x14ac:dyDescent="0.25">
      <c r="A30" s="9"/>
      <c r="B30" s="7" t="s">
        <v>71</v>
      </c>
      <c r="C30" s="21" t="s">
        <v>70</v>
      </c>
      <c r="D30" s="6" t="s">
        <v>44</v>
      </c>
      <c r="E30" s="81">
        <v>48.86</v>
      </c>
      <c r="F30" s="82"/>
      <c r="G30" s="83"/>
      <c r="H30" s="67" t="s">
        <v>62</v>
      </c>
      <c r="I30" s="6" t="s">
        <v>95</v>
      </c>
      <c r="L30" s="23">
        <v>1899.52</v>
      </c>
      <c r="Y30" s="80"/>
    </row>
    <row r="31" spans="1:25" x14ac:dyDescent="0.25">
      <c r="A31" s="13" t="s">
        <v>10</v>
      </c>
      <c r="B31" s="10" t="s">
        <v>40</v>
      </c>
      <c r="C31" s="22"/>
      <c r="D31" s="10"/>
      <c r="E31" s="84">
        <f>E30</f>
        <v>48.86</v>
      </c>
      <c r="F31" s="85"/>
      <c r="G31" s="86"/>
      <c r="H31" s="17"/>
      <c r="I31" s="6"/>
      <c r="L31" s="23">
        <v>1438.13</v>
      </c>
      <c r="Y31" s="80"/>
    </row>
    <row r="32" spans="1:25" x14ac:dyDescent="0.25">
      <c r="A32" s="131"/>
      <c r="B32" s="90" t="s">
        <v>63</v>
      </c>
      <c r="C32" s="133">
        <v>16912997621</v>
      </c>
      <c r="D32" s="90" t="s">
        <v>44</v>
      </c>
      <c r="E32" s="122">
        <v>580.4</v>
      </c>
      <c r="F32" s="123"/>
      <c r="G32" s="124"/>
      <c r="H32" s="67" t="s">
        <v>62</v>
      </c>
      <c r="I32" s="45" t="s">
        <v>95</v>
      </c>
      <c r="L32" s="23">
        <v>1040.83</v>
      </c>
      <c r="O32" s="23"/>
      <c r="Y32" s="80"/>
    </row>
    <row r="33" spans="1:25" x14ac:dyDescent="0.25">
      <c r="A33" s="132"/>
      <c r="B33" s="92"/>
      <c r="C33" s="116"/>
      <c r="D33" s="92"/>
      <c r="E33" s="81">
        <v>71.989999999999995</v>
      </c>
      <c r="F33" s="82"/>
      <c r="G33" s="83"/>
      <c r="H33" s="67" t="s">
        <v>62</v>
      </c>
      <c r="I33" s="6" t="s">
        <v>95</v>
      </c>
      <c r="L33" s="23">
        <v>1302.08</v>
      </c>
      <c r="O33" s="23"/>
      <c r="Y33" s="23"/>
    </row>
    <row r="34" spans="1:25" x14ac:dyDescent="0.25">
      <c r="A34" s="13" t="s">
        <v>11</v>
      </c>
      <c r="B34" s="10" t="s">
        <v>40</v>
      </c>
      <c r="C34" s="22"/>
      <c r="D34" s="10"/>
      <c r="E34" s="84">
        <f>E32+E33</f>
        <v>652.39</v>
      </c>
      <c r="F34" s="85"/>
      <c r="G34" s="86"/>
      <c r="H34" s="17"/>
      <c r="I34" s="6"/>
      <c r="L34" s="23">
        <v>49270.25</v>
      </c>
    </row>
    <row r="35" spans="1:25" x14ac:dyDescent="0.25">
      <c r="A35" s="35"/>
      <c r="B35" s="49" t="s">
        <v>58</v>
      </c>
      <c r="C35" s="49">
        <v>93155201521</v>
      </c>
      <c r="D35" s="49" t="s">
        <v>44</v>
      </c>
      <c r="E35" s="81">
        <v>25.24</v>
      </c>
      <c r="F35" s="82"/>
      <c r="G35" s="83"/>
      <c r="H35" s="67" t="s">
        <v>92</v>
      </c>
      <c r="I35" s="6" t="s">
        <v>95</v>
      </c>
      <c r="L35" s="23">
        <v>7893.81</v>
      </c>
    </row>
    <row r="36" spans="1:25" x14ac:dyDescent="0.25">
      <c r="A36" s="13" t="s">
        <v>12</v>
      </c>
      <c r="B36" s="11" t="s">
        <v>40</v>
      </c>
      <c r="C36" s="22"/>
      <c r="D36" s="12"/>
      <c r="E36" s="84">
        <f>E35</f>
        <v>25.24</v>
      </c>
      <c r="F36" s="85"/>
      <c r="G36" s="86"/>
      <c r="H36" s="17"/>
      <c r="I36" s="6"/>
      <c r="L36" s="23">
        <v>4971.1499999999996</v>
      </c>
    </row>
    <row r="37" spans="1:25" x14ac:dyDescent="0.25">
      <c r="A37" s="28"/>
      <c r="B37" s="6" t="s">
        <v>97</v>
      </c>
      <c r="C37" s="2" t="s">
        <v>98</v>
      </c>
      <c r="D37" s="6" t="s">
        <v>99</v>
      </c>
      <c r="E37" s="81">
        <v>63064.85</v>
      </c>
      <c r="F37" s="82"/>
      <c r="G37" s="83"/>
      <c r="H37" s="6" t="s">
        <v>46</v>
      </c>
      <c r="I37" s="6" t="s">
        <v>95</v>
      </c>
      <c r="L37" s="23">
        <v>90</v>
      </c>
    </row>
    <row r="38" spans="1:25" x14ac:dyDescent="0.25">
      <c r="A38" s="13" t="s">
        <v>13</v>
      </c>
      <c r="B38" s="11" t="s">
        <v>40</v>
      </c>
      <c r="C38" s="41"/>
      <c r="D38" s="26"/>
      <c r="E38" s="84">
        <f>E37</f>
        <v>63064.85</v>
      </c>
      <c r="F38" s="85"/>
      <c r="G38" s="86"/>
      <c r="H38" s="17"/>
      <c r="I38" s="6"/>
      <c r="L38" s="23">
        <v>11250</v>
      </c>
    </row>
    <row r="39" spans="1:25" x14ac:dyDescent="0.25">
      <c r="A39" s="9"/>
      <c r="B39" s="33" t="s">
        <v>72</v>
      </c>
      <c r="C39" s="63">
        <v>52981606243</v>
      </c>
      <c r="D39" s="34" t="s">
        <v>44</v>
      </c>
      <c r="E39" s="81">
        <v>618.75</v>
      </c>
      <c r="F39" s="82"/>
      <c r="G39" s="83"/>
      <c r="H39" s="67" t="s">
        <v>51</v>
      </c>
      <c r="I39" s="6" t="s">
        <v>95</v>
      </c>
      <c r="L39" s="23">
        <v>50</v>
      </c>
    </row>
    <row r="40" spans="1:25" x14ac:dyDescent="0.25">
      <c r="A40" s="13" t="s">
        <v>14</v>
      </c>
      <c r="B40" s="11" t="s">
        <v>40</v>
      </c>
      <c r="C40" s="22"/>
      <c r="D40" s="12"/>
      <c r="E40" s="84">
        <f>E39</f>
        <v>618.75</v>
      </c>
      <c r="F40" s="85"/>
      <c r="G40" s="86"/>
      <c r="H40" s="17"/>
      <c r="I40" s="6"/>
      <c r="L40" s="23">
        <v>34.03</v>
      </c>
      <c r="N40" s="23"/>
      <c r="O40" s="23"/>
    </row>
    <row r="41" spans="1:25" x14ac:dyDescent="0.25">
      <c r="A41" s="131"/>
      <c r="B41" s="113" t="s">
        <v>108</v>
      </c>
      <c r="C41" s="133" t="s">
        <v>109</v>
      </c>
      <c r="D41" s="90" t="s">
        <v>81</v>
      </c>
      <c r="E41" s="122">
        <v>5.5</v>
      </c>
      <c r="F41" s="123"/>
      <c r="G41" s="124"/>
      <c r="H41" s="44" t="s">
        <v>48</v>
      </c>
      <c r="I41" s="45" t="s">
        <v>95</v>
      </c>
      <c r="L41" s="23">
        <v>63064.85</v>
      </c>
    </row>
    <row r="42" spans="1:25" x14ac:dyDescent="0.25">
      <c r="A42" s="132"/>
      <c r="B42" s="114"/>
      <c r="C42" s="116"/>
      <c r="D42" s="92"/>
      <c r="E42" s="81">
        <v>34.03</v>
      </c>
      <c r="F42" s="82"/>
      <c r="G42" s="83"/>
      <c r="H42" s="6" t="s">
        <v>92</v>
      </c>
      <c r="I42" s="6" t="s">
        <v>95</v>
      </c>
      <c r="L42" s="23">
        <v>186.45</v>
      </c>
    </row>
    <row r="43" spans="1:25" x14ac:dyDescent="0.25">
      <c r="A43" s="36" t="s">
        <v>15</v>
      </c>
      <c r="B43" s="11" t="s">
        <v>40</v>
      </c>
      <c r="C43" s="22"/>
      <c r="D43" s="10"/>
      <c r="E43" s="84">
        <f>E42+E41</f>
        <v>39.53</v>
      </c>
      <c r="F43" s="85"/>
      <c r="G43" s="86"/>
      <c r="H43" s="10"/>
      <c r="I43" s="6"/>
      <c r="L43" s="23">
        <v>580.4</v>
      </c>
    </row>
    <row r="44" spans="1:25" x14ac:dyDescent="0.25">
      <c r="A44" s="38"/>
      <c r="B44" s="39" t="s">
        <v>110</v>
      </c>
      <c r="C44" s="66" t="s">
        <v>87</v>
      </c>
      <c r="D44" s="33" t="s">
        <v>96</v>
      </c>
      <c r="E44" s="81">
        <v>125</v>
      </c>
      <c r="F44" s="82"/>
      <c r="G44" s="83"/>
      <c r="H44" s="67" t="s">
        <v>60</v>
      </c>
      <c r="I44" s="6" t="s">
        <v>95</v>
      </c>
      <c r="L44" s="23">
        <v>16154.89</v>
      </c>
    </row>
    <row r="45" spans="1:25" x14ac:dyDescent="0.25">
      <c r="A45" s="36" t="s">
        <v>16</v>
      </c>
      <c r="B45" s="40" t="s">
        <v>40</v>
      </c>
      <c r="C45" s="37"/>
      <c r="D45" s="26"/>
      <c r="E45" s="84">
        <f>E44</f>
        <v>125</v>
      </c>
      <c r="F45" s="85"/>
      <c r="G45" s="86"/>
      <c r="H45" s="10"/>
      <c r="I45" s="6"/>
      <c r="L45" s="23">
        <v>13715.25</v>
      </c>
    </row>
    <row r="46" spans="1:25" x14ac:dyDescent="0.25">
      <c r="A46" s="38"/>
      <c r="B46" s="28" t="s">
        <v>111</v>
      </c>
      <c r="C46" s="31" t="s">
        <v>112</v>
      </c>
      <c r="D46" s="28" t="s">
        <v>42</v>
      </c>
      <c r="E46" s="81">
        <v>96.86</v>
      </c>
      <c r="F46" s="82"/>
      <c r="G46" s="83"/>
      <c r="H46" s="64" t="s">
        <v>76</v>
      </c>
      <c r="I46" s="6" t="s">
        <v>95</v>
      </c>
      <c r="L46" s="23">
        <v>618.75</v>
      </c>
    </row>
    <row r="47" spans="1:25" x14ac:dyDescent="0.25">
      <c r="A47" s="36" t="s">
        <v>17</v>
      </c>
      <c r="B47" s="40" t="s">
        <v>40</v>
      </c>
      <c r="C47" s="37"/>
      <c r="D47" s="26"/>
      <c r="E47" s="84">
        <f>E46</f>
        <v>96.86</v>
      </c>
      <c r="F47" s="85"/>
      <c r="G47" s="86"/>
      <c r="H47" s="10"/>
      <c r="I47" s="6"/>
      <c r="L47" s="23">
        <v>24.88</v>
      </c>
    </row>
    <row r="48" spans="1:25" x14ac:dyDescent="0.25">
      <c r="A48" s="96"/>
      <c r="B48" s="113" t="s">
        <v>41</v>
      </c>
      <c r="C48" s="118">
        <v>53056966535</v>
      </c>
      <c r="D48" s="90" t="s">
        <v>42</v>
      </c>
      <c r="E48" s="81">
        <v>26.54</v>
      </c>
      <c r="F48" s="82"/>
      <c r="G48" s="83"/>
      <c r="H48" s="32" t="s">
        <v>102</v>
      </c>
      <c r="I48" s="6" t="s">
        <v>95</v>
      </c>
      <c r="L48" s="23">
        <v>155.81</v>
      </c>
    </row>
    <row r="49" spans="1:24" x14ac:dyDescent="0.25">
      <c r="A49" s="97"/>
      <c r="B49" s="117"/>
      <c r="C49" s="119"/>
      <c r="D49" s="91"/>
      <c r="E49" s="81">
        <v>74.05</v>
      </c>
      <c r="F49" s="82"/>
      <c r="G49" s="83"/>
      <c r="H49" s="64" t="s">
        <v>76</v>
      </c>
      <c r="I49" s="6" t="s">
        <v>95</v>
      </c>
      <c r="L49" s="23">
        <v>5.5</v>
      </c>
    </row>
    <row r="50" spans="1:24" s="46" customFormat="1" x14ac:dyDescent="0.25">
      <c r="A50" s="98"/>
      <c r="B50" s="114"/>
      <c r="C50" s="120"/>
      <c r="D50" s="92"/>
      <c r="E50" s="81">
        <v>23.72</v>
      </c>
      <c r="F50" s="82"/>
      <c r="G50" s="83"/>
      <c r="H50" s="6" t="s">
        <v>61</v>
      </c>
      <c r="I50" s="6" t="s">
        <v>95</v>
      </c>
      <c r="L50" s="47">
        <v>183.09</v>
      </c>
      <c r="T50" s="47"/>
      <c r="X50" s="47"/>
    </row>
    <row r="51" spans="1:24" x14ac:dyDescent="0.25">
      <c r="A51" s="36" t="s">
        <v>18</v>
      </c>
      <c r="B51" s="40" t="s">
        <v>40</v>
      </c>
      <c r="C51" s="37"/>
      <c r="D51" s="26"/>
      <c r="E51" s="84">
        <f>E49+E50+E48</f>
        <v>124.31</v>
      </c>
      <c r="F51" s="85"/>
      <c r="G51" s="86"/>
      <c r="H51" s="10"/>
      <c r="I51" s="6"/>
      <c r="L51" s="23">
        <v>1388.61</v>
      </c>
    </row>
    <row r="52" spans="1:24" x14ac:dyDescent="0.25">
      <c r="A52" s="97"/>
      <c r="B52" s="91"/>
      <c r="C52" s="115"/>
      <c r="D52" s="97"/>
      <c r="E52" s="81">
        <v>69.930000000000007</v>
      </c>
      <c r="F52" s="82"/>
      <c r="G52" s="83"/>
      <c r="H52" s="6" t="s">
        <v>76</v>
      </c>
      <c r="I52" s="6" t="s">
        <v>95</v>
      </c>
      <c r="L52" s="23">
        <v>120</v>
      </c>
    </row>
    <row r="53" spans="1:24" x14ac:dyDescent="0.25">
      <c r="A53" s="98"/>
      <c r="B53" s="92"/>
      <c r="C53" s="116"/>
      <c r="D53" s="98"/>
      <c r="E53" s="81">
        <v>240</v>
      </c>
      <c r="F53" s="82"/>
      <c r="G53" s="83"/>
      <c r="H53" s="6" t="s">
        <v>76</v>
      </c>
      <c r="I53" s="6" t="s">
        <v>95</v>
      </c>
      <c r="L53" s="23">
        <v>125</v>
      </c>
    </row>
    <row r="54" spans="1:24" x14ac:dyDescent="0.25">
      <c r="A54" s="13" t="s">
        <v>19</v>
      </c>
      <c r="B54" s="11" t="s">
        <v>40</v>
      </c>
      <c r="C54" s="22"/>
      <c r="D54" s="10"/>
      <c r="E54" s="84">
        <f>E52+E53</f>
        <v>309.93</v>
      </c>
      <c r="F54" s="85"/>
      <c r="G54" s="86"/>
      <c r="H54" s="10"/>
      <c r="I54" s="6"/>
      <c r="L54" s="23">
        <v>25.24</v>
      </c>
    </row>
    <row r="55" spans="1:24" x14ac:dyDescent="0.25">
      <c r="A55" s="62"/>
      <c r="B55" s="49" t="s">
        <v>113</v>
      </c>
      <c r="C55" s="51" t="s">
        <v>78</v>
      </c>
      <c r="D55" s="49" t="s">
        <v>42</v>
      </c>
      <c r="E55" s="81">
        <v>11875</v>
      </c>
      <c r="F55" s="82"/>
      <c r="G55" s="83"/>
      <c r="H55" s="67" t="s">
        <v>46</v>
      </c>
      <c r="I55" s="6" t="s">
        <v>95</v>
      </c>
      <c r="L55" s="23">
        <v>71.989999999999995</v>
      </c>
    </row>
    <row r="56" spans="1:24" x14ac:dyDescent="0.25">
      <c r="A56" s="36" t="s">
        <v>20</v>
      </c>
      <c r="B56" s="40" t="s">
        <v>40</v>
      </c>
      <c r="C56" s="37"/>
      <c r="D56" s="26"/>
      <c r="E56" s="84">
        <f>E55</f>
        <v>11875</v>
      </c>
      <c r="F56" s="85"/>
      <c r="G56" s="86"/>
      <c r="H56" s="10"/>
      <c r="I56" s="6"/>
      <c r="L56" s="23">
        <v>177.08</v>
      </c>
    </row>
    <row r="57" spans="1:24" x14ac:dyDescent="0.25">
      <c r="A57" s="65"/>
      <c r="B57" s="39" t="s">
        <v>101</v>
      </c>
      <c r="C57" s="48" t="s">
        <v>82</v>
      </c>
      <c r="D57" s="49" t="s">
        <v>42</v>
      </c>
      <c r="E57" s="81">
        <v>64.7</v>
      </c>
      <c r="F57" s="82"/>
      <c r="G57" s="83"/>
      <c r="H57" s="6" t="s">
        <v>51</v>
      </c>
      <c r="I57" s="6" t="s">
        <v>95</v>
      </c>
      <c r="L57" s="23">
        <v>69.930000000000007</v>
      </c>
    </row>
    <row r="58" spans="1:24" x14ac:dyDescent="0.25">
      <c r="A58" s="36" t="s">
        <v>21</v>
      </c>
      <c r="B58" s="40" t="s">
        <v>40</v>
      </c>
      <c r="C58" s="37"/>
      <c r="D58" s="26"/>
      <c r="E58" s="84">
        <f>E57</f>
        <v>64.7</v>
      </c>
      <c r="F58" s="85"/>
      <c r="G58" s="86"/>
      <c r="H58" s="10"/>
      <c r="I58" s="6"/>
      <c r="L58" s="23">
        <v>240</v>
      </c>
    </row>
    <row r="59" spans="1:24" x14ac:dyDescent="0.25">
      <c r="A59" s="63"/>
      <c r="B59" s="49" t="s">
        <v>55</v>
      </c>
      <c r="C59" s="51">
        <v>90054874194</v>
      </c>
      <c r="D59" s="49" t="s">
        <v>83</v>
      </c>
      <c r="E59" s="81">
        <v>1125</v>
      </c>
      <c r="F59" s="82"/>
      <c r="G59" s="83"/>
      <c r="H59" s="6" t="s">
        <v>46</v>
      </c>
      <c r="I59" s="6" t="s">
        <v>95</v>
      </c>
      <c r="L59" s="23">
        <v>10.62</v>
      </c>
    </row>
    <row r="60" spans="1:24" x14ac:dyDescent="0.25">
      <c r="A60" s="36" t="s">
        <v>22</v>
      </c>
      <c r="B60" s="40" t="s">
        <v>40</v>
      </c>
      <c r="C60" s="37"/>
      <c r="D60" s="27"/>
      <c r="E60" s="84">
        <f>E59</f>
        <v>1125</v>
      </c>
      <c r="F60" s="85"/>
      <c r="G60" s="86"/>
      <c r="H60" s="69"/>
      <c r="I60" s="6"/>
      <c r="L60" s="23">
        <v>124.31</v>
      </c>
    </row>
    <row r="61" spans="1:24" x14ac:dyDescent="0.25">
      <c r="A61" s="134"/>
      <c r="B61" s="90" t="s">
        <v>85</v>
      </c>
      <c r="C61" s="133" t="s">
        <v>86</v>
      </c>
      <c r="D61" s="90" t="s">
        <v>44</v>
      </c>
      <c r="E61" s="122">
        <v>203.09</v>
      </c>
      <c r="F61" s="123"/>
      <c r="G61" s="124"/>
      <c r="H61" s="72" t="s">
        <v>76</v>
      </c>
      <c r="I61" s="45" t="s">
        <v>95</v>
      </c>
      <c r="L61" s="23">
        <v>48.86</v>
      </c>
    </row>
    <row r="62" spans="1:24" x14ac:dyDescent="0.25">
      <c r="A62" s="134"/>
      <c r="B62" s="91"/>
      <c r="C62" s="115"/>
      <c r="D62" s="91"/>
      <c r="E62" s="122">
        <v>1388.61</v>
      </c>
      <c r="F62" s="123"/>
      <c r="G62" s="124"/>
      <c r="H62" s="72" t="s">
        <v>76</v>
      </c>
      <c r="I62" s="45" t="s">
        <v>95</v>
      </c>
      <c r="L62" s="23">
        <v>64.7</v>
      </c>
    </row>
    <row r="63" spans="1:24" x14ac:dyDescent="0.25">
      <c r="A63" s="132"/>
      <c r="B63" s="92"/>
      <c r="C63" s="116"/>
      <c r="D63" s="92"/>
      <c r="E63" s="81">
        <v>183.09</v>
      </c>
      <c r="F63" s="82"/>
      <c r="G63" s="83"/>
      <c r="H63" s="6" t="s">
        <v>76</v>
      </c>
      <c r="I63" s="6" t="s">
        <v>95</v>
      </c>
      <c r="L63" s="23">
        <v>24.89</v>
      </c>
    </row>
    <row r="64" spans="1:24" x14ac:dyDescent="0.25">
      <c r="A64" s="36" t="s">
        <v>23</v>
      </c>
      <c r="B64" s="40" t="s">
        <v>40</v>
      </c>
      <c r="C64" s="37"/>
      <c r="D64" s="27"/>
      <c r="E64" s="84">
        <f>E62+E63+E61</f>
        <v>1774.7899999999997</v>
      </c>
      <c r="F64" s="85"/>
      <c r="G64" s="86"/>
      <c r="H64" s="69"/>
      <c r="I64" s="6"/>
      <c r="L64" s="23">
        <v>375</v>
      </c>
    </row>
    <row r="65" spans="1:24" x14ac:dyDescent="0.25">
      <c r="A65" s="38"/>
      <c r="B65" s="39" t="s">
        <v>89</v>
      </c>
      <c r="C65" s="66" t="s">
        <v>91</v>
      </c>
      <c r="D65" s="28" t="s">
        <v>90</v>
      </c>
      <c r="E65" s="81">
        <v>11250</v>
      </c>
      <c r="F65" s="82"/>
      <c r="G65" s="83"/>
      <c r="H65" s="70" t="s">
        <v>46</v>
      </c>
      <c r="I65" s="6" t="s">
        <v>95</v>
      </c>
      <c r="L65" s="23">
        <v>96.86</v>
      </c>
    </row>
    <row r="66" spans="1:24" x14ac:dyDescent="0.25">
      <c r="A66" s="36" t="s">
        <v>24</v>
      </c>
      <c r="B66" s="40" t="s">
        <v>40</v>
      </c>
      <c r="C66" s="37"/>
      <c r="D66" s="27"/>
      <c r="E66" s="84">
        <f>E65</f>
        <v>11250</v>
      </c>
      <c r="F66" s="85"/>
      <c r="G66" s="86"/>
      <c r="H66" s="69"/>
      <c r="I66" s="6"/>
      <c r="L66" s="23">
        <v>11875</v>
      </c>
    </row>
    <row r="67" spans="1:24" x14ac:dyDescent="0.25">
      <c r="A67" s="38"/>
      <c r="B67" s="39" t="s">
        <v>80</v>
      </c>
      <c r="C67" s="66" t="s">
        <v>79</v>
      </c>
      <c r="D67" s="28" t="s">
        <v>42</v>
      </c>
      <c r="E67" s="81">
        <v>120</v>
      </c>
      <c r="F67" s="82"/>
      <c r="G67" s="83"/>
      <c r="H67" s="70" t="s">
        <v>102</v>
      </c>
      <c r="I67" s="6" t="s">
        <v>95</v>
      </c>
      <c r="L67" s="23">
        <v>1125</v>
      </c>
    </row>
    <row r="68" spans="1:24" x14ac:dyDescent="0.25">
      <c r="A68" s="36" t="s">
        <v>25</v>
      </c>
      <c r="B68" s="40" t="s">
        <v>40</v>
      </c>
      <c r="C68" s="37"/>
      <c r="D68" s="27"/>
      <c r="E68" s="84">
        <f>E67</f>
        <v>120</v>
      </c>
      <c r="F68" s="85"/>
      <c r="G68" s="86"/>
      <c r="H68" s="69"/>
      <c r="I68" s="6"/>
      <c r="L68" s="23">
        <v>203.09</v>
      </c>
    </row>
    <row r="69" spans="1:24" s="46" customFormat="1" x14ac:dyDescent="0.25">
      <c r="A69" s="38"/>
      <c r="B69" s="39" t="s">
        <v>106</v>
      </c>
      <c r="C69" s="66" t="s">
        <v>107</v>
      </c>
      <c r="D69" s="28" t="s">
        <v>44</v>
      </c>
      <c r="E69" s="81">
        <v>90</v>
      </c>
      <c r="F69" s="82"/>
      <c r="G69" s="83"/>
      <c r="H69" s="70" t="s">
        <v>45</v>
      </c>
      <c r="I69" s="6" t="s">
        <v>95</v>
      </c>
      <c r="L69" s="47">
        <v>192.5</v>
      </c>
      <c r="T69" s="47"/>
      <c r="X69" s="47"/>
    </row>
    <row r="70" spans="1:24" x14ac:dyDescent="0.25">
      <c r="A70" s="36" t="s">
        <v>26</v>
      </c>
      <c r="B70" s="40" t="s">
        <v>40</v>
      </c>
      <c r="C70" s="37"/>
      <c r="D70" s="27"/>
      <c r="E70" s="84">
        <f>E69</f>
        <v>90</v>
      </c>
      <c r="F70" s="85"/>
      <c r="G70" s="86"/>
      <c r="H70" s="69"/>
      <c r="I70" s="6"/>
      <c r="L70" s="23">
        <v>1052.18</v>
      </c>
    </row>
    <row r="71" spans="1:24" x14ac:dyDescent="0.25">
      <c r="A71" s="131"/>
      <c r="B71" s="90" t="s">
        <v>54</v>
      </c>
      <c r="C71" s="135">
        <v>93300948469</v>
      </c>
      <c r="D71" s="90" t="s">
        <v>44</v>
      </c>
      <c r="E71" s="122">
        <v>177.08</v>
      </c>
      <c r="F71" s="123"/>
      <c r="G71" s="124"/>
      <c r="H71" s="70" t="s">
        <v>46</v>
      </c>
      <c r="I71" s="45" t="s">
        <v>95</v>
      </c>
    </row>
    <row r="72" spans="1:24" x14ac:dyDescent="0.25">
      <c r="A72" s="134"/>
      <c r="B72" s="91"/>
      <c r="C72" s="136"/>
      <c r="D72" s="91"/>
      <c r="E72" s="122">
        <v>13715.25</v>
      </c>
      <c r="F72" s="123"/>
      <c r="G72" s="124"/>
      <c r="H72" s="6" t="s">
        <v>77</v>
      </c>
      <c r="I72" s="45" t="s">
        <v>95</v>
      </c>
    </row>
    <row r="73" spans="1:24" x14ac:dyDescent="0.25">
      <c r="A73" s="134"/>
      <c r="B73" s="91"/>
      <c r="C73" s="136"/>
      <c r="D73" s="91"/>
      <c r="E73" s="122">
        <v>16154.89</v>
      </c>
      <c r="F73" s="123"/>
      <c r="G73" s="124"/>
      <c r="H73" s="6" t="s">
        <v>77</v>
      </c>
      <c r="I73" s="45" t="s">
        <v>95</v>
      </c>
    </row>
    <row r="74" spans="1:24" s="46" customFormat="1" x14ac:dyDescent="0.25">
      <c r="A74" s="134"/>
      <c r="B74" s="91"/>
      <c r="C74" s="136"/>
      <c r="D74" s="91"/>
      <c r="E74" s="122">
        <v>4971.1499999999996</v>
      </c>
      <c r="F74" s="123"/>
      <c r="G74" s="124"/>
      <c r="H74" s="70" t="s">
        <v>84</v>
      </c>
      <c r="I74" s="45" t="s">
        <v>95</v>
      </c>
      <c r="L74" s="47"/>
      <c r="T74" s="47"/>
      <c r="X74" s="47"/>
    </row>
    <row r="75" spans="1:24" x14ac:dyDescent="0.25">
      <c r="A75" s="134"/>
      <c r="B75" s="91"/>
      <c r="C75" s="136"/>
      <c r="D75" s="91"/>
      <c r="E75" s="122">
        <v>1302.08</v>
      </c>
      <c r="F75" s="123"/>
      <c r="G75" s="124"/>
      <c r="H75" s="70" t="s">
        <v>46</v>
      </c>
      <c r="I75" s="45" t="s">
        <v>95</v>
      </c>
    </row>
    <row r="76" spans="1:24" x14ac:dyDescent="0.25">
      <c r="A76" s="132"/>
      <c r="B76" s="92"/>
      <c r="C76" s="137"/>
      <c r="D76" s="92"/>
      <c r="E76" s="81">
        <v>49270.25</v>
      </c>
      <c r="F76" s="82"/>
      <c r="G76" s="83"/>
      <c r="H76" s="70" t="s">
        <v>46</v>
      </c>
      <c r="I76" s="6" t="s">
        <v>95</v>
      </c>
    </row>
    <row r="77" spans="1:24" x14ac:dyDescent="0.25">
      <c r="A77" s="36" t="s">
        <v>27</v>
      </c>
      <c r="B77" s="40" t="s">
        <v>40</v>
      </c>
      <c r="C77" s="37"/>
      <c r="D77" s="27"/>
      <c r="E77" s="84">
        <f>E76+E75+E74+E73+E72+E71</f>
        <v>85590.7</v>
      </c>
      <c r="F77" s="85"/>
      <c r="G77" s="86"/>
      <c r="H77" s="69"/>
      <c r="I77" s="6"/>
    </row>
    <row r="78" spans="1:24" x14ac:dyDescent="0.25">
      <c r="A78" s="38"/>
      <c r="B78" s="39" t="s">
        <v>105</v>
      </c>
      <c r="C78" s="66" t="s">
        <v>88</v>
      </c>
      <c r="D78" s="28" t="s">
        <v>53</v>
      </c>
      <c r="E78" s="81">
        <v>7893.81</v>
      </c>
      <c r="F78" s="82"/>
      <c r="G78" s="83"/>
      <c r="H78" s="70" t="s">
        <v>46</v>
      </c>
      <c r="I78" s="6" t="s">
        <v>95</v>
      </c>
    </row>
    <row r="79" spans="1:24" x14ac:dyDescent="0.25">
      <c r="A79" s="36" t="s">
        <v>28</v>
      </c>
      <c r="B79" s="40" t="s">
        <v>40</v>
      </c>
      <c r="C79" s="37"/>
      <c r="D79" s="36"/>
      <c r="E79" s="128">
        <f>E78</f>
        <v>7893.81</v>
      </c>
      <c r="F79" s="129"/>
      <c r="G79" s="130"/>
      <c r="H79" s="69"/>
      <c r="I79" s="6"/>
    </row>
    <row r="80" spans="1:24" x14ac:dyDescent="0.25">
      <c r="A80" s="14"/>
      <c r="B80" s="8" t="s">
        <v>104</v>
      </c>
      <c r="C80" s="52"/>
      <c r="D80" s="10"/>
      <c r="E80" s="125">
        <f>E34+E31+E29+E27+E25+E22+E20+E18+E16+E13+E11+E36+E40+E43+E38+E56+E54+E51+E47+E45+E58+E60+E64+E66+E68+E70+E77+E79</f>
        <v>225799.62</v>
      </c>
      <c r="F80" s="126"/>
      <c r="G80" s="127"/>
      <c r="H80" s="71"/>
      <c r="I80" s="6"/>
    </row>
    <row r="81" spans="1:24" s="46" customFormat="1" x14ac:dyDescent="0.25">
      <c r="A81" s="15"/>
      <c r="B81"/>
      <c r="C81" s="25"/>
      <c r="D81"/>
      <c r="E81"/>
      <c r="F81"/>
      <c r="G81"/>
      <c r="H81"/>
      <c r="I81" s="23"/>
      <c r="L81" s="47"/>
      <c r="T81" s="47"/>
      <c r="X81" s="47"/>
    </row>
    <row r="82" spans="1:24" x14ac:dyDescent="0.25">
      <c r="D82" s="121"/>
      <c r="E82" s="121"/>
      <c r="F82" s="121"/>
      <c r="I82" s="23"/>
      <c r="L82" s="23">
        <f ca="1">SUM(L7:L96)</f>
        <v>226342.58999999994</v>
      </c>
    </row>
    <row r="83" spans="1:24" x14ac:dyDescent="0.25">
      <c r="D83" s="121"/>
      <c r="E83" s="121"/>
      <c r="F83" s="121"/>
      <c r="G83" s="25"/>
      <c r="H83" s="23"/>
      <c r="I83" s="23"/>
      <c r="J83" s="23"/>
    </row>
    <row r="84" spans="1:24" x14ac:dyDescent="0.25">
      <c r="A84" s="15"/>
      <c r="L84" s="23">
        <f>226342.59-225799.62</f>
        <v>542.97000000000116</v>
      </c>
    </row>
    <row r="85" spans="1:24" s="46" customFormat="1" x14ac:dyDescent="0.25">
      <c r="A85" s="15"/>
      <c r="B85"/>
      <c r="C85" s="25"/>
      <c r="D85"/>
      <c r="E85"/>
      <c r="F85"/>
      <c r="G85"/>
      <c r="H85"/>
      <c r="I85" s="23"/>
      <c r="L85" s="47"/>
      <c r="T85" s="47"/>
      <c r="X85" s="47"/>
    </row>
    <row r="86" spans="1:24" s="46" customFormat="1" x14ac:dyDescent="0.25">
      <c r="A86" s="15"/>
      <c r="B86"/>
      <c r="C86" s="25"/>
      <c r="D86"/>
      <c r="E86"/>
      <c r="F86"/>
      <c r="G86"/>
      <c r="H86"/>
      <c r="I86" s="23"/>
      <c r="L86" s="47"/>
      <c r="T86" s="47"/>
      <c r="X86" s="47"/>
    </row>
    <row r="87" spans="1:24" s="46" customFormat="1" x14ac:dyDescent="0.25">
      <c r="A87" s="15"/>
      <c r="B87"/>
      <c r="C87" s="25"/>
      <c r="D87"/>
      <c r="E87"/>
      <c r="F87"/>
      <c r="G87"/>
      <c r="H87"/>
      <c r="I87" s="23"/>
      <c r="L87" s="47"/>
      <c r="T87" s="47"/>
      <c r="X87" s="47"/>
    </row>
    <row r="88" spans="1:24" s="46" customFormat="1" x14ac:dyDescent="0.25">
      <c r="A88" s="15"/>
      <c r="B88"/>
      <c r="C88" s="25"/>
      <c r="D88"/>
      <c r="E88"/>
      <c r="F88"/>
      <c r="G88"/>
      <c r="H88"/>
      <c r="I88"/>
      <c r="L88" s="47"/>
      <c r="T88" s="47"/>
      <c r="X88" s="47"/>
    </row>
    <row r="89" spans="1:24" x14ac:dyDescent="0.25">
      <c r="A89" s="15"/>
    </row>
    <row r="90" spans="1:24" x14ac:dyDescent="0.25">
      <c r="A90" s="15"/>
    </row>
    <row r="91" spans="1:24" x14ac:dyDescent="0.25">
      <c r="A91" s="15"/>
    </row>
    <row r="92" spans="1:24" x14ac:dyDescent="0.25">
      <c r="A92" s="15"/>
    </row>
    <row r="93" spans="1:24" x14ac:dyDescent="0.25">
      <c r="A93" s="15"/>
    </row>
    <row r="94" spans="1:24" x14ac:dyDescent="0.25">
      <c r="A94" s="15"/>
    </row>
    <row r="95" spans="1:24" x14ac:dyDescent="0.25">
      <c r="A95" s="15"/>
    </row>
    <row r="96" spans="1:24" x14ac:dyDescent="0.25">
      <c r="A96" s="15"/>
    </row>
    <row r="97" spans="1:15" x14ac:dyDescent="0.25">
      <c r="A97" s="15"/>
    </row>
    <row r="98" spans="1:15" x14ac:dyDescent="0.25">
      <c r="A98" s="15"/>
    </row>
    <row r="99" spans="1:15" x14ac:dyDescent="0.25">
      <c r="A99" s="15"/>
    </row>
    <row r="100" spans="1:15" x14ac:dyDescent="0.25">
      <c r="A100" s="15"/>
    </row>
    <row r="101" spans="1:15" x14ac:dyDescent="0.25">
      <c r="A101" s="15"/>
      <c r="I101" s="1"/>
    </row>
    <row r="102" spans="1:15" x14ac:dyDescent="0.25">
      <c r="A102" s="15"/>
      <c r="I102" s="1"/>
      <c r="O102" s="23"/>
    </row>
    <row r="103" spans="1:15" x14ac:dyDescent="0.25">
      <c r="A103" s="15"/>
      <c r="I103" s="1"/>
    </row>
    <row r="104" spans="1:15" x14ac:dyDescent="0.25">
      <c r="A104" s="15"/>
    </row>
    <row r="105" spans="1:15" x14ac:dyDescent="0.25">
      <c r="A105" s="15"/>
    </row>
    <row r="106" spans="1:15" x14ac:dyDescent="0.25">
      <c r="A106" s="15"/>
    </row>
    <row r="107" spans="1:15" x14ac:dyDescent="0.25">
      <c r="A107" s="15"/>
    </row>
    <row r="131" spans="24:25" x14ac:dyDescent="0.25">
      <c r="X131"/>
    </row>
    <row r="133" spans="24:25" x14ac:dyDescent="0.25">
      <c r="X133"/>
    </row>
    <row r="135" spans="24:25" ht="16.5" customHeight="1" x14ac:dyDescent="0.25"/>
    <row r="141" spans="24:25" ht="15.75" customHeight="1" x14ac:dyDescent="0.25">
      <c r="Y141" s="23"/>
    </row>
    <row r="142" spans="24:25" ht="15.75" customHeight="1" x14ac:dyDescent="0.25"/>
    <row r="154" spans="24:24" x14ac:dyDescent="0.25">
      <c r="X154"/>
    </row>
    <row r="165" spans="10:10" x14ac:dyDescent="0.25">
      <c r="J165" s="23"/>
    </row>
    <row r="214" spans="24:24" ht="15" customHeight="1" x14ac:dyDescent="0.25"/>
    <row r="216" spans="24:24" ht="12.75" customHeight="1" x14ac:dyDescent="0.25"/>
    <row r="223" spans="24:24" x14ac:dyDescent="0.25">
      <c r="X223" s="24"/>
    </row>
    <row r="224" spans="24:24" x14ac:dyDescent="0.25">
      <c r="X224" s="24"/>
    </row>
    <row r="225" spans="1:24" x14ac:dyDescent="0.25">
      <c r="X225" s="24"/>
    </row>
    <row r="226" spans="1:24" x14ac:dyDescent="0.25">
      <c r="J226" s="23"/>
      <c r="L226" s="24"/>
    </row>
    <row r="227" spans="1:24" x14ac:dyDescent="0.25">
      <c r="L227" s="24"/>
    </row>
    <row r="228" spans="1:24" x14ac:dyDescent="0.25">
      <c r="L228" s="24"/>
    </row>
    <row r="236" spans="1:24" s="1" customFormat="1" x14ac:dyDescent="0.25">
      <c r="A236"/>
      <c r="B236"/>
      <c r="C236" s="25"/>
      <c r="D236"/>
      <c r="E236"/>
      <c r="F236"/>
      <c r="G236"/>
      <c r="H236"/>
      <c r="I236"/>
      <c r="L236" s="23"/>
      <c r="T236" s="24"/>
      <c r="X236" s="23"/>
    </row>
    <row r="237" spans="1:24" s="1" customFormat="1" x14ac:dyDescent="0.25">
      <c r="A237"/>
      <c r="B237"/>
      <c r="C237" s="25"/>
      <c r="D237"/>
      <c r="E237"/>
      <c r="F237"/>
      <c r="G237"/>
      <c r="H237"/>
      <c r="I237"/>
      <c r="L237" s="23"/>
      <c r="T237" s="24"/>
      <c r="X237" s="23"/>
    </row>
    <row r="238" spans="1:24" s="1" customFormat="1" x14ac:dyDescent="0.25">
      <c r="A238"/>
      <c r="B238"/>
      <c r="C238" s="25"/>
      <c r="D238"/>
      <c r="E238"/>
      <c r="F238"/>
      <c r="G238"/>
      <c r="H238"/>
      <c r="I238"/>
      <c r="L238" s="23"/>
      <c r="T238" s="24"/>
      <c r="X238" s="23"/>
    </row>
  </sheetData>
  <mergeCells count="119">
    <mergeCell ref="A61:A63"/>
    <mergeCell ref="B61:B63"/>
    <mergeCell ref="C61:C63"/>
    <mergeCell ref="D61:D63"/>
    <mergeCell ref="E61:G61"/>
    <mergeCell ref="E62:G62"/>
    <mergeCell ref="A71:A76"/>
    <mergeCell ref="B71:B76"/>
    <mergeCell ref="C71:C76"/>
    <mergeCell ref="D71:D76"/>
    <mergeCell ref="E71:G71"/>
    <mergeCell ref="E72:G72"/>
    <mergeCell ref="E73:G73"/>
    <mergeCell ref="E65:G65"/>
    <mergeCell ref="E66:G66"/>
    <mergeCell ref="E67:G67"/>
    <mergeCell ref="E68:G68"/>
    <mergeCell ref="A41:A42"/>
    <mergeCell ref="B41:B42"/>
    <mergeCell ref="C41:C42"/>
    <mergeCell ref="D41:D42"/>
    <mergeCell ref="E41:G41"/>
    <mergeCell ref="A32:A33"/>
    <mergeCell ref="B32:B33"/>
    <mergeCell ref="C32:C33"/>
    <mergeCell ref="D32:D33"/>
    <mergeCell ref="E32:G32"/>
    <mergeCell ref="E40:G40"/>
    <mergeCell ref="E42:G42"/>
    <mergeCell ref="D83:F83"/>
    <mergeCell ref="E75:G75"/>
    <mergeCell ref="E80:G80"/>
    <mergeCell ref="D82:F82"/>
    <mergeCell ref="E69:G69"/>
    <mergeCell ref="E70:G70"/>
    <mergeCell ref="E76:G76"/>
    <mergeCell ref="E77:G77"/>
    <mergeCell ref="E78:G78"/>
    <mergeCell ref="E79:G79"/>
    <mergeCell ref="E74:G74"/>
    <mergeCell ref="E60:G60"/>
    <mergeCell ref="E63:G63"/>
    <mergeCell ref="E64:G64"/>
    <mergeCell ref="E58:G58"/>
    <mergeCell ref="E59:G59"/>
    <mergeCell ref="E56:G56"/>
    <mergeCell ref="E57:G57"/>
    <mergeCell ref="E53:G53"/>
    <mergeCell ref="E54:G54"/>
    <mergeCell ref="E55:G55"/>
    <mergeCell ref="E51:G51"/>
    <mergeCell ref="A52:A53"/>
    <mergeCell ref="B52:B53"/>
    <mergeCell ref="C52:C53"/>
    <mergeCell ref="D52:D53"/>
    <mergeCell ref="E52:G52"/>
    <mergeCell ref="E47:G47"/>
    <mergeCell ref="A48:A50"/>
    <mergeCell ref="B48:B50"/>
    <mergeCell ref="C48:C50"/>
    <mergeCell ref="D48:D50"/>
    <mergeCell ref="E48:G48"/>
    <mergeCell ref="E49:G49"/>
    <mergeCell ref="E50:G50"/>
    <mergeCell ref="E43:G43"/>
    <mergeCell ref="E44:G44"/>
    <mergeCell ref="E45:G45"/>
    <mergeCell ref="E46:G46"/>
    <mergeCell ref="E36:G36"/>
    <mergeCell ref="E37:G37"/>
    <mergeCell ref="E38:G38"/>
    <mergeCell ref="E39:G39"/>
    <mergeCell ref="E31:G31"/>
    <mergeCell ref="E33:G33"/>
    <mergeCell ref="E34:G34"/>
    <mergeCell ref="E35:G35"/>
    <mergeCell ref="E28:G28"/>
    <mergeCell ref="E29:G29"/>
    <mergeCell ref="E30:G30"/>
    <mergeCell ref="E22:G22"/>
    <mergeCell ref="A23:A24"/>
    <mergeCell ref="B23:B24"/>
    <mergeCell ref="C23:C24"/>
    <mergeCell ref="D23:D24"/>
    <mergeCell ref="E23:G23"/>
    <mergeCell ref="E24:G24"/>
    <mergeCell ref="A14:A15"/>
    <mergeCell ref="B14:B15"/>
    <mergeCell ref="C14:C15"/>
    <mergeCell ref="D14:D15"/>
    <mergeCell ref="E14:G14"/>
    <mergeCell ref="E15:G15"/>
    <mergeCell ref="E25:G25"/>
    <mergeCell ref="E26:G26"/>
    <mergeCell ref="E27:G27"/>
    <mergeCell ref="A1:H1"/>
    <mergeCell ref="A3:B3"/>
    <mergeCell ref="C3:H3"/>
    <mergeCell ref="A4:B4"/>
    <mergeCell ref="C4:H4"/>
    <mergeCell ref="E6:G6"/>
    <mergeCell ref="Y9:Y32"/>
    <mergeCell ref="E10:G10"/>
    <mergeCell ref="E11:G11"/>
    <mergeCell ref="E12:G12"/>
    <mergeCell ref="E13:G13"/>
    <mergeCell ref="A7:A10"/>
    <mergeCell ref="B7:B10"/>
    <mergeCell ref="C7:C10"/>
    <mergeCell ref="D7:D10"/>
    <mergeCell ref="E7:G7"/>
    <mergeCell ref="E8:G8"/>
    <mergeCell ref="E9:G9"/>
    <mergeCell ref="E17:G17"/>
    <mergeCell ref="E18:G18"/>
    <mergeCell ref="E19:G19"/>
    <mergeCell ref="E20:G20"/>
    <mergeCell ref="E21:G21"/>
    <mergeCell ref="E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Klara</cp:lastModifiedBy>
  <cp:lastPrinted>2024-03-25T07:12:51Z</cp:lastPrinted>
  <dcterms:created xsi:type="dcterms:W3CDTF">2024-02-09T09:57:49Z</dcterms:created>
  <dcterms:modified xsi:type="dcterms:W3CDTF">2026-05-06T09:10:05Z</dcterms:modified>
</cp:coreProperties>
</file>