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4981B6EF-314D-470F-BB0F-5126A9CCF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026" sheetId="30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30" l="1"/>
  <c r="E100" i="30"/>
  <c r="E22" i="30"/>
  <c r="E42" i="30"/>
  <c r="E83" i="30"/>
  <c r="E99" i="30"/>
  <c r="E97" i="30"/>
  <c r="E69" i="30"/>
  <c r="E65" i="30"/>
  <c r="E95" i="30"/>
  <c r="E93" i="30"/>
  <c r="E81" i="30"/>
  <c r="E91" i="30"/>
  <c r="E89" i="30"/>
  <c r="E73" i="30"/>
  <c r="E87" i="30"/>
  <c r="E85" i="30"/>
  <c r="E58" i="30"/>
  <c r="E52" i="30"/>
  <c r="E26" i="30"/>
  <c r="E15" i="30"/>
  <c r="E14" i="30"/>
  <c r="E8" i="30"/>
  <c r="E10" i="30"/>
  <c r="E9" i="30"/>
  <c r="E7" i="30"/>
  <c r="E54" i="30"/>
  <c r="E50" i="30"/>
  <c r="E48" i="30"/>
  <c r="E46" i="30"/>
  <c r="E44" i="30"/>
  <c r="E39" i="30"/>
  <c r="E37" i="30"/>
  <c r="E35" i="30"/>
  <c r="E33" i="30"/>
  <c r="E31" i="30"/>
  <c r="E28" i="30"/>
  <c r="E24" i="30"/>
  <c r="E19" i="30"/>
  <c r="E13" i="30"/>
  <c r="E16" i="30" l="1"/>
  <c r="E11" i="30"/>
</calcChain>
</file>

<file path=xl/sharedStrings.xml><?xml version="1.0" encoding="utf-8"?>
<sst xmlns="http://schemas.openxmlformats.org/spreadsheetml/2006/main" count="279" uniqueCount="132">
  <si>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</si>
  <si>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</si>
  <si>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</si>
  <si>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</si>
  <si>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</si>
  <si>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</si>
  <si>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</si>
  <si>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</si>
  <si>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</si>
  <si>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</si>
  <si>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</si>
  <si>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</si>
  <si>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</si>
  <si>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</si>
  <si>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</si>
  <si>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</si>
  <si>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</si>
  <si>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</si>
  <si>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</si>
  <si>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</si>
  <si>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</si>
  <si>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</si>
  <si>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</si>
  <si>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</si>
  <si>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</si>
  <si>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</si>
  <si>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</si>
  <si>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</si>
  <si>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</si>
  <si>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</si>
  <si>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</si>
  <si>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</si>
  <si>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</si>
  <si>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</si>
  <si>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</si>
  <si>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</si>
  <si>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</si>
  <si>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</si>
  <si>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</si>
  <si>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</si>
  <si>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</si>
  <si>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</si>
  <si>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</si>
  <si>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</si>
  <si>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</si>
  <si>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</si>
  <si>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</si>
  <si>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</si>
  <si>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</si>
  <si>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</si>
  <si>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</si>
  <si>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Odvjetnik Maroje Kolendić</t>
  </si>
  <si>
    <t>Dubrovnik</t>
  </si>
  <si>
    <t>3237 Intelektualne i osobne usluge</t>
  </si>
  <si>
    <t>4214 Ostali građevinski objekti</t>
  </si>
  <si>
    <t>A1 Hrvatska d.o.o.</t>
  </si>
  <si>
    <t>3231 Usluge telefona, pošte i prijevoza</t>
  </si>
  <si>
    <t>Ingatest</t>
  </si>
  <si>
    <t>3239 Ostale usluge</t>
  </si>
  <si>
    <t>Dom izgradnja d.o.o.</t>
  </si>
  <si>
    <t>Unicitas d.o.o.</t>
  </si>
  <si>
    <t>3238 Računalne usluge</t>
  </si>
  <si>
    <t>Securitas Hrvatska d.o.o.</t>
  </si>
  <si>
    <t>3213 Stručno usavršavanje zaposlenika</t>
  </si>
  <si>
    <t>Split</t>
  </si>
  <si>
    <t>Canosa inženjering d.o.o.</t>
  </si>
  <si>
    <t>Hep opskrba d.o.o.</t>
  </si>
  <si>
    <t>3223 Energija</t>
  </si>
  <si>
    <t>Perfectum d.o.o.</t>
  </si>
  <si>
    <t>Com eng d.o.o.</t>
  </si>
  <si>
    <t>Almel Dubrovnik d.o.o.</t>
  </si>
  <si>
    <t>3232 Usluge tek. i invest.održavanja</t>
  </si>
  <si>
    <t>3234 Komunalne usluge</t>
  </si>
  <si>
    <t>Čistoća d.o.o.</t>
  </si>
  <si>
    <t>Hrvatska radio televizija</t>
  </si>
  <si>
    <t>Zagareb</t>
  </si>
  <si>
    <t>3299 Ostali nespomenuti rashodi poslovanja</t>
  </si>
  <si>
    <t>ZAVOD ZA OBNOVU DUBROVNIKA, CVIJETE ZUZORIĆ 6, 20000 DUBROVNIK</t>
  </si>
  <si>
    <t xml:space="preserve">INFORMACIJA O TROŠENJU SREDSTAVA </t>
  </si>
  <si>
    <t>29516396467</t>
  </si>
  <si>
    <t>21777333810</t>
  </si>
  <si>
    <t>00862047577</t>
  </si>
  <si>
    <t xml:space="preserve">Vodovod Dubrovnik </t>
  </si>
  <si>
    <t>Arcus ingenium d.o.o.</t>
  </si>
  <si>
    <t>Sigma servis d.o.o.</t>
  </si>
  <si>
    <t>40715047620</t>
  </si>
  <si>
    <t>3232 Usluge tekućeg i investicijskog održavanja</t>
  </si>
  <si>
    <t>3211 Službena putovanja</t>
  </si>
  <si>
    <t>85986018932</t>
  </si>
  <si>
    <t>64546066176</t>
  </si>
  <si>
    <t>3233 Usluge promiđbe i informiranja</t>
  </si>
  <si>
    <t>74111443692</t>
  </si>
  <si>
    <t>Petrijevci</t>
  </si>
  <si>
    <t>Koprivnica</t>
  </si>
  <si>
    <t>85821130368</t>
  </si>
  <si>
    <t>Dubrovnik-Trsteno</t>
  </si>
  <si>
    <t>Atlant putnička agencija d.o.o.</t>
  </si>
  <si>
    <t>94137914102</t>
  </si>
  <si>
    <t>Hrvatska komora arhitekata</t>
  </si>
  <si>
    <t xml:space="preserve">Zagreb </t>
  </si>
  <si>
    <t>Auto kompact d.o.o.</t>
  </si>
  <si>
    <t>Geo pixel d.o.o.</t>
  </si>
  <si>
    <t>Čilipi</t>
  </si>
  <si>
    <t>31171305719</t>
  </si>
  <si>
    <t>3221 Uredski materijal i ostali mater.rashodi</t>
  </si>
  <si>
    <t>Isplatitelj</t>
  </si>
  <si>
    <t>Zod</t>
  </si>
  <si>
    <t>Grad Dubrovnik</t>
  </si>
  <si>
    <t>Projekt 22 d.o.o.</t>
  </si>
  <si>
    <t>Lureti j.d.o.o.</t>
  </si>
  <si>
    <t xml:space="preserve">Libertas inženjering d.o.o. </t>
  </si>
  <si>
    <t>37130533420</t>
  </si>
  <si>
    <t>Topolo</t>
  </si>
  <si>
    <t>Ured ovl.inž.Ivana Mucić</t>
  </si>
  <si>
    <t>41967540809</t>
  </si>
  <si>
    <t>25974671544</t>
  </si>
  <si>
    <t>Adriatik građenje j.d.o.o.</t>
  </si>
  <si>
    <t>75785967207</t>
  </si>
  <si>
    <t>Financijska agencija</t>
  </si>
  <si>
    <t>92756876424</t>
  </si>
  <si>
    <t>OŽUJAK  2026.</t>
  </si>
  <si>
    <t>Otpremnina</t>
  </si>
  <si>
    <t>Fortifikacija Šibenik d.o.o.</t>
  </si>
  <si>
    <t>24569480917</t>
  </si>
  <si>
    <t>Šibenik</t>
  </si>
  <si>
    <t>40341373219</t>
  </si>
  <si>
    <t xml:space="preserve">Hanza media d.o.o. </t>
  </si>
  <si>
    <t>79517545745</t>
  </si>
  <si>
    <t>3294 Članarine i norma</t>
  </si>
  <si>
    <t>Narodne novine d.o.</t>
  </si>
  <si>
    <t>Tehnoekspert d.o.o.-podugovaratelj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</si>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</sst>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4" borderId="9" xfId="0" applyFill="1" applyBorder="1"/>
    <xf numFmtId="0" fontId="0" fillId="4" borderId="11" xfId="0" applyFill="1" applyBorder="1"/>
    <xf numFmtId="0" fontId="0" fillId="0" borderId="11" xfId="0" applyBorder="1"/>
    <xf numFmtId="164" fontId="0" fillId="0" borderId="11" xfId="1" applyNumberFormat="1" applyFont="1" applyBorder="1" applyAlignment="1">
      <alignment vertical="center"/>
    </xf>
    <xf numFmtId="49" fontId="0" fillId="0" borderId="11" xfId="1" applyNumberFormat="1" applyFont="1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4" borderId="11" xfId="0" applyFill="1" applyBorder="1" applyAlignment="1">
      <alignment horizontal="right"/>
    </xf>
    <xf numFmtId="164" fontId="0" fillId="4" borderId="11" xfId="1" applyNumberFormat="1" applyFont="1" applyFill="1" applyBorder="1" applyAlignment="1">
      <alignment horizontal="right" vertical="center"/>
    </xf>
    <xf numFmtId="0" fontId="0" fillId="0" borderId="11" xfId="0" applyBorder="1" applyAlignment="1">
      <alignment wrapText="1"/>
    </xf>
    <xf numFmtId="0" fontId="0" fillId="4" borderId="1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1" xfId="0" applyFill="1" applyBorder="1"/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0" fontId="0" fillId="0" borderId="11" xfId="0" applyFill="1" applyBorder="1" applyAlignment="1"/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horizontal="right"/>
    </xf>
    <xf numFmtId="0" fontId="0" fillId="0" borderId="15" xfId="0" applyBorder="1" applyAlignment="1"/>
    <xf numFmtId="0" fontId="0" fillId="0" borderId="11" xfId="0" applyBorder="1" applyAlignment="1"/>
    <xf numFmtId="0" fontId="0" fillId="0" borderId="9" xfId="0" applyFill="1" applyBorder="1"/>
    <xf numFmtId="164" fontId="0" fillId="3" borderId="11" xfId="1" applyNumberFormat="1" applyFont="1" applyFill="1" applyBorder="1" applyAlignment="1">
      <alignment vertical="center"/>
    </xf>
    <xf numFmtId="4" fontId="0" fillId="4" borderId="6" xfId="0" applyNumberFormat="1" applyFill="1" applyBorder="1" applyAlignment="1"/>
    <xf numFmtId="0" fontId="0" fillId="0" borderId="12" xfId="0" applyFill="1" applyBorder="1" applyAlignment="1"/>
    <xf numFmtId="164" fontId="0" fillId="0" borderId="11" xfId="1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4" borderId="17" xfId="1" applyNumberFormat="1" applyFont="1" applyFill="1" applyBorder="1" applyAlignment="1">
      <alignment horizontal="left" vertical="center"/>
    </xf>
    <xf numFmtId="49" fontId="0" fillId="4" borderId="1" xfId="1" applyNumberFormat="1" applyFont="1" applyFill="1" applyBorder="1" applyAlignment="1">
      <alignment horizontal="left" vertical="center"/>
    </xf>
    <xf numFmtId="49" fontId="0" fillId="3" borderId="11" xfId="1" applyNumberFormat="1" applyFont="1" applyFill="1" applyBorder="1" applyAlignment="1">
      <alignment horizontal="left"/>
    </xf>
    <xf numFmtId="49" fontId="0" fillId="4" borderId="11" xfId="1" applyNumberFormat="1" applyFont="1" applyFill="1" applyBorder="1" applyAlignment="1">
      <alignment horizontal="left" vertical="center"/>
    </xf>
    <xf numFmtId="0" fontId="0" fillId="4" borderId="16" xfId="0" applyFont="1" applyFill="1" applyBorder="1" applyAlignment="1">
      <alignment horizontal="left"/>
    </xf>
    <xf numFmtId="0" fontId="0" fillId="0" borderId="11" xfId="1" applyFont="1" applyBorder="1" applyAlignment="1">
      <alignment horizontal="left" wrapText="1"/>
    </xf>
    <xf numFmtId="49" fontId="0" fillId="0" borderId="1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49" fontId="0" fillId="0" borderId="11" xfId="0" applyNumberFormat="1" applyFont="1" applyBorder="1" applyAlignment="1"/>
    <xf numFmtId="0" fontId="0" fillId="0" borderId="11" xfId="0" applyFont="1" applyBorder="1" applyAlignment="1">
      <alignment horizontal="left"/>
    </xf>
    <xf numFmtId="49" fontId="0" fillId="4" borderId="6" xfId="0" applyNumberFormat="1" applyFont="1" applyFill="1" applyBorder="1" applyAlignment="1">
      <alignment horizontal="left"/>
    </xf>
    <xf numFmtId="49" fontId="0" fillId="0" borderId="11" xfId="0" applyNumberFormat="1" applyFont="1" applyFill="1" applyBorder="1" applyAlignment="1">
      <alignment horizontal="left"/>
    </xf>
    <xf numFmtId="49" fontId="0" fillId="4" borderId="11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" fontId="0" fillId="0" borderId="6" xfId="0" applyNumberFormat="1" applyFill="1" applyBorder="1" applyAlignment="1"/>
    <xf numFmtId="0" fontId="0" fillId="0" borderId="12" xfId="0" applyFill="1" applyBorder="1"/>
    <xf numFmtId="49" fontId="0" fillId="0" borderId="11" xfId="1" applyNumberFormat="1" applyFont="1" applyBorder="1" applyAlignment="1"/>
    <xf numFmtId="0" fontId="0" fillId="0" borderId="15" xfId="0" applyFill="1" applyBorder="1" applyAlignment="1"/>
    <xf numFmtId="49" fontId="0" fillId="0" borderId="11" xfId="0" applyNumberFormat="1" applyFont="1" applyFill="1" applyBorder="1" applyAlignment="1"/>
    <xf numFmtId="0" fontId="0" fillId="4" borderId="6" xfId="0" applyFill="1" applyBorder="1" applyAlignment="1">
      <alignment horizontal="left"/>
    </xf>
    <xf numFmtId="4" fontId="2" fillId="0" borderId="0" xfId="0" applyNumberFormat="1" applyFont="1" applyFill="1"/>
    <xf numFmtId="0" fontId="2" fillId="0" borderId="0" xfId="0" applyFont="1" applyFill="1"/>
    <xf numFmtId="164" fontId="0" fillId="0" borderId="11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49" fontId="0" fillId="0" borderId="11" xfId="1" applyNumberFormat="1" applyFont="1" applyBorder="1" applyAlignment="1">
      <alignment horizontal="left" vertical="center"/>
    </xf>
    <xf numFmtId="49" fontId="0" fillId="0" borderId="15" xfId="1" applyNumberFormat="1" applyFont="1" applyBorder="1" applyAlignment="1">
      <alignment horizontal="left" vertical="center"/>
    </xf>
    <xf numFmtId="49" fontId="0" fillId="0" borderId="12" xfId="1" applyNumberFormat="1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7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49" fontId="0" fillId="3" borderId="11" xfId="1" applyNumberFormat="1" applyFont="1" applyFill="1" applyBorder="1" applyAlignment="1">
      <alignment horizontal="left"/>
    </xf>
    <xf numFmtId="49" fontId="0" fillId="3" borderId="12" xfId="1" applyNumberFormat="1" applyFont="1" applyFill="1" applyBorder="1" applyAlignment="1">
      <alignment horizontal="left"/>
    </xf>
    <xf numFmtId="164" fontId="0" fillId="0" borderId="11" xfId="1" applyNumberFormat="1" applyFont="1" applyFill="1" applyBorder="1" applyAlignment="1">
      <alignment horizontal="center" vertical="center" wrapText="1"/>
    </xf>
    <xf numFmtId="164" fontId="0" fillId="0" borderId="12" xfId="1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49" fontId="0" fillId="0" borderId="11" xfId="1" applyNumberFormat="1" applyFont="1" applyFill="1" applyBorder="1" applyAlignment="1">
      <alignment horizontal="left"/>
    </xf>
    <xf numFmtId="49" fontId="0" fillId="0" borderId="12" xfId="1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13" xfId="1" applyNumberFormat="1" applyFont="1" applyBorder="1" applyAlignment="1">
      <alignment horizontal="left" wrapText="1"/>
    </xf>
    <xf numFmtId="49" fontId="0" fillId="0" borderId="14" xfId="1" applyNumberFormat="1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0" fillId="0" borderId="15" xfId="1" applyNumberFormat="1" applyFont="1" applyFill="1" applyBorder="1" applyAlignment="1">
      <alignment horizontal="center" vertical="center"/>
    </xf>
    <xf numFmtId="49" fontId="1" fillId="0" borderId="11" xfId="1" applyNumberFormat="1" applyBorder="1" applyAlignment="1">
      <alignment horizontal="left"/>
    </xf>
    <xf numFmtId="49" fontId="1" fillId="0" borderId="15" xfId="1" applyNumberFormat="1" applyBorder="1" applyAlignment="1">
      <alignment horizontal="left"/>
    </xf>
    <xf numFmtId="49" fontId="1" fillId="0" borderId="12" xfId="1" applyNumberFormat="1" applyBorder="1" applyAlignment="1">
      <alignment horizontal="left"/>
    </xf>
    <xf numFmtId="4" fontId="0" fillId="0" borderId="0" xfId="0" applyNumberFormat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49" fontId="0" fillId="3" borderId="15" xfId="1" applyNumberFormat="1" applyFon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0" fillId="0" borderId="15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49" fontId="0" fillId="0" borderId="12" xfId="1" applyNumberFormat="1" applyFont="1" applyBorder="1" applyAlignment="1">
      <alignment horizontal="left"/>
    </xf>
    <xf numFmtId="4" fontId="0" fillId="6" borderId="4" xfId="0" applyNumberFormat="1" applyFill="1" applyBorder="1" applyAlignment="1">
      <alignment horizontal="center"/>
    </xf>
    <xf numFmtId="4" fontId="0" fillId="6" borderId="5" xfId="0" applyNumberFormat="1" applyFill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left"/>
    </xf>
    <xf numFmtId="49" fontId="0" fillId="0" borderId="15" xfId="0" applyNumberFormat="1" applyFont="1" applyFill="1" applyBorder="1" applyAlignment="1">
      <alignment horizontal="left"/>
    </xf>
    <xf numFmtId="49" fontId="0" fillId="0" borderId="12" xfId="0" applyNumberFormat="1" applyFont="1" applyFill="1" applyBorder="1" applyAlignment="1">
      <alignment horizontal="left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FBAF-5976-4C17-9842-0F09702D4F28}">
  <dimension ref="A1:Z241"/>
  <sheetViews>
    <sheetView tabSelected="1" topLeftCell="A82" workbookViewId="0">
      <selection sqref="A1:XFD1048576"/>
    </sheetView>
  </sheetViews>
  <sheetFormatPr defaultColWidth="9.140625" defaultRowHeight="15" x14ac:dyDescent="0.25"/>
  <cols>
    <col min="2" max="2" width="43.7109375" customWidth="1"/>
    <col min="3" max="3" width="13.5703125" style="72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1" max="11" width="9.140625" customWidth="1"/>
    <col min="12" max="12" width="10.140625" style="41" customWidth="1"/>
    <col min="13" max="19" width="9.140625" style="40" customWidth="1"/>
    <col min="20" max="20" width="10.140625" style="41" customWidth="1"/>
    <col min="21" max="22" width="9.140625" style="40" customWidth="1"/>
    <col min="23" max="23" width="9.140625" style="40"/>
    <col min="24" max="24" width="10.28515625" style="41" customWidth="1"/>
    <col min="25" max="25" width="10.28515625" style="40" customWidth="1"/>
    <col min="26" max="26" width="9.140625" style="40"/>
  </cols>
  <sheetData>
    <row r="1" spans="1:26" ht="18.75" x14ac:dyDescent="0.3">
      <c r="A1" s="104" t="s">
        <v>78</v>
      </c>
      <c r="B1" s="104"/>
      <c r="C1" s="104"/>
      <c r="D1" s="104"/>
      <c r="E1" s="104"/>
      <c r="F1" s="104"/>
      <c r="G1" s="104"/>
      <c r="H1" s="104"/>
    </row>
    <row r="2" spans="1:26" ht="18.75" x14ac:dyDescent="0.3">
      <c r="A2" s="54"/>
      <c r="B2" s="54"/>
      <c r="C2" s="73"/>
      <c r="D2" s="54"/>
      <c r="E2" s="54"/>
      <c r="F2" s="54"/>
      <c r="G2" s="54"/>
      <c r="H2" s="54"/>
    </row>
    <row r="3" spans="1:26" ht="19.5" thickBot="1" x14ac:dyDescent="0.3">
      <c r="A3" s="105" t="s">
        <v>0</v>
      </c>
      <c r="B3" s="105"/>
      <c r="C3" s="105" t="s">
        <v>77</v>
      </c>
      <c r="D3" s="105"/>
      <c r="E3" s="105"/>
      <c r="F3" s="105"/>
      <c r="G3" s="105"/>
      <c r="H3" s="105"/>
    </row>
    <row r="4" spans="1:26" ht="19.5" thickBot="1" x14ac:dyDescent="0.3">
      <c r="A4" s="106" t="s">
        <v>1</v>
      </c>
      <c r="B4" s="106"/>
      <c r="C4" s="107" t="s">
        <v>120</v>
      </c>
      <c r="D4" s="108"/>
      <c r="E4" s="108"/>
      <c r="F4" s="108"/>
      <c r="G4" s="108"/>
      <c r="H4" s="109"/>
    </row>
    <row r="5" spans="1:26" ht="9.75" customHeight="1" x14ac:dyDescent="0.25">
      <c r="A5" s="4"/>
      <c r="B5" s="4"/>
      <c r="C5" s="74"/>
      <c r="D5" s="5"/>
      <c r="E5" s="5"/>
      <c r="F5" s="5"/>
      <c r="G5" s="5"/>
      <c r="H5" s="5"/>
    </row>
    <row r="6" spans="1:26" ht="38.25" customHeight="1" x14ac:dyDescent="0.25">
      <c r="A6" s="53" t="s">
        <v>36</v>
      </c>
      <c r="B6" s="53" t="s">
        <v>37</v>
      </c>
      <c r="C6" s="75" t="s">
        <v>38</v>
      </c>
      <c r="D6" s="53" t="s">
        <v>39</v>
      </c>
      <c r="E6" s="103" t="s">
        <v>42</v>
      </c>
      <c r="F6" s="103"/>
      <c r="G6" s="103"/>
      <c r="H6" s="53" t="s">
        <v>40</v>
      </c>
      <c r="I6" s="53" t="s">
        <v>105</v>
      </c>
      <c r="Y6" s="41"/>
    </row>
    <row r="7" spans="1:26" x14ac:dyDescent="0.25">
      <c r="A7" s="88"/>
      <c r="B7" s="91"/>
      <c r="C7" s="94"/>
      <c r="D7" s="97"/>
      <c r="E7" s="100">
        <f>17234.96+14960.58+210.04+840.16</f>
        <v>33245.740000000005</v>
      </c>
      <c r="F7" s="101"/>
      <c r="G7" s="102"/>
      <c r="H7" s="57" t="s">
        <v>43</v>
      </c>
      <c r="I7" s="6"/>
    </row>
    <row r="8" spans="1:26" x14ac:dyDescent="0.25">
      <c r="A8" s="89"/>
      <c r="B8" s="92"/>
      <c r="C8" s="95"/>
      <c r="D8" s="98"/>
      <c r="E8" s="100">
        <f>620+540+8+32</f>
        <v>1200</v>
      </c>
      <c r="F8" s="101"/>
      <c r="G8" s="102"/>
      <c r="H8" s="57" t="s">
        <v>44</v>
      </c>
      <c r="I8" s="6"/>
      <c r="Y8" s="41"/>
      <c r="Z8" s="41"/>
    </row>
    <row r="9" spans="1:26" x14ac:dyDescent="0.25">
      <c r="A9" s="89"/>
      <c r="B9" s="92"/>
      <c r="C9" s="95"/>
      <c r="D9" s="98"/>
      <c r="E9" s="100">
        <f>2693.67+2299.63+93.6+23.4</f>
        <v>5110.3</v>
      </c>
      <c r="F9" s="101"/>
      <c r="G9" s="102"/>
      <c r="H9" s="57" t="s">
        <v>45</v>
      </c>
      <c r="I9" s="6"/>
      <c r="Y9" s="110"/>
    </row>
    <row r="10" spans="1:26" x14ac:dyDescent="0.25">
      <c r="A10" s="90"/>
      <c r="B10" s="93"/>
      <c r="C10" s="96"/>
      <c r="D10" s="99"/>
      <c r="E10" s="100">
        <f>299.94+262.78+4.25+16.98</f>
        <v>583.95000000000005</v>
      </c>
      <c r="F10" s="101"/>
      <c r="G10" s="102"/>
      <c r="H10" s="57" t="s">
        <v>46</v>
      </c>
      <c r="I10" s="6"/>
      <c r="M10" s="41"/>
      <c r="Y10" s="110"/>
    </row>
    <row r="11" spans="1:26" x14ac:dyDescent="0.25">
      <c r="A11" s="16" t="s">
        <v>41</v>
      </c>
      <c r="B11" s="10" t="s">
        <v>47</v>
      </c>
      <c r="C11" s="58"/>
      <c r="D11" s="10"/>
      <c r="E11" s="111">
        <f>E7+E8+E9+E10</f>
        <v>40139.990000000005</v>
      </c>
      <c r="F11" s="112"/>
      <c r="G11" s="113"/>
      <c r="H11" s="17"/>
      <c r="I11" s="6" t="s">
        <v>106</v>
      </c>
      <c r="O11" s="41"/>
      <c r="Y11" s="110"/>
    </row>
    <row r="12" spans="1:26" s="40" customFormat="1" x14ac:dyDescent="0.25">
      <c r="A12" s="6"/>
      <c r="B12" s="25" t="s">
        <v>48</v>
      </c>
      <c r="C12" s="60">
        <v>53056966535</v>
      </c>
      <c r="D12" s="25" t="s">
        <v>49</v>
      </c>
      <c r="E12" s="100">
        <v>26.09</v>
      </c>
      <c r="F12" s="101"/>
      <c r="G12" s="102"/>
      <c r="H12" s="6" t="s">
        <v>50</v>
      </c>
      <c r="I12" s="6" t="s">
        <v>106</v>
      </c>
      <c r="L12" s="41"/>
      <c r="O12" s="41"/>
      <c r="T12" s="41"/>
      <c r="X12" s="41"/>
      <c r="Y12" s="110"/>
    </row>
    <row r="13" spans="1:26" s="40" customFormat="1" x14ac:dyDescent="0.25">
      <c r="A13" s="16" t="s">
        <v>2</v>
      </c>
      <c r="B13" s="12" t="s">
        <v>47</v>
      </c>
      <c r="C13" s="59"/>
      <c r="D13" s="12"/>
      <c r="E13" s="111">
        <f>E12</f>
        <v>26.09</v>
      </c>
      <c r="F13" s="112"/>
      <c r="G13" s="113"/>
      <c r="H13" s="17"/>
      <c r="I13" s="6"/>
      <c r="L13" s="41"/>
      <c r="O13" s="41"/>
      <c r="T13" s="41"/>
      <c r="X13" s="41"/>
      <c r="Y13" s="110"/>
    </row>
    <row r="14" spans="1:26" x14ac:dyDescent="0.25">
      <c r="A14" s="120"/>
      <c r="B14" s="91" t="s">
        <v>121</v>
      </c>
      <c r="C14" s="122"/>
      <c r="D14" s="91"/>
      <c r="E14" s="114">
        <f>3465.66+2835.54</f>
        <v>6301.2</v>
      </c>
      <c r="F14" s="115"/>
      <c r="G14" s="116"/>
      <c r="H14" s="37" t="s">
        <v>44</v>
      </c>
      <c r="I14" s="6" t="s">
        <v>106</v>
      </c>
      <c r="O14" s="41"/>
      <c r="Y14" s="110"/>
    </row>
    <row r="15" spans="1:26" x14ac:dyDescent="0.25">
      <c r="A15" s="121"/>
      <c r="B15" s="93"/>
      <c r="C15" s="123"/>
      <c r="D15" s="93"/>
      <c r="E15" s="100">
        <f>435.71+356.49</f>
        <v>792.2</v>
      </c>
      <c r="F15" s="101"/>
      <c r="G15" s="102"/>
      <c r="H15" s="57" t="s">
        <v>45</v>
      </c>
      <c r="I15" s="6" t="s">
        <v>106</v>
      </c>
      <c r="O15" s="41"/>
      <c r="Y15" s="110"/>
    </row>
    <row r="16" spans="1:26" x14ac:dyDescent="0.25">
      <c r="A16" s="32" t="s">
        <v>3</v>
      </c>
      <c r="B16" s="12" t="s">
        <v>47</v>
      </c>
      <c r="C16" s="59"/>
      <c r="D16" s="12"/>
      <c r="E16" s="111">
        <f>E14+E15</f>
        <v>7093.4</v>
      </c>
      <c r="F16" s="112"/>
      <c r="G16" s="113"/>
      <c r="H16" s="17"/>
      <c r="I16" s="6"/>
      <c r="O16" s="41"/>
      <c r="Y16" s="110"/>
    </row>
    <row r="17" spans="1:25" x14ac:dyDescent="0.25">
      <c r="A17" s="124"/>
      <c r="B17" s="126" t="s">
        <v>55</v>
      </c>
      <c r="C17" s="128">
        <v>29524210204</v>
      </c>
      <c r="D17" s="126" t="s">
        <v>49</v>
      </c>
      <c r="E17" s="114">
        <v>25.03</v>
      </c>
      <c r="F17" s="115"/>
      <c r="G17" s="116"/>
      <c r="H17" s="37" t="s">
        <v>56</v>
      </c>
      <c r="I17" s="39" t="s">
        <v>107</v>
      </c>
      <c r="O17" s="41"/>
      <c r="Y17" s="110"/>
    </row>
    <row r="18" spans="1:25" x14ac:dyDescent="0.25">
      <c r="A18" s="125"/>
      <c r="B18" s="127"/>
      <c r="C18" s="129"/>
      <c r="D18" s="127"/>
      <c r="E18" s="100">
        <v>159.01</v>
      </c>
      <c r="F18" s="101"/>
      <c r="G18" s="102"/>
      <c r="H18" s="57" t="s">
        <v>56</v>
      </c>
      <c r="I18" s="6" t="s">
        <v>107</v>
      </c>
      <c r="O18" s="41"/>
      <c r="Y18" s="110"/>
    </row>
    <row r="19" spans="1:25" x14ac:dyDescent="0.25">
      <c r="A19" s="16" t="s">
        <v>4</v>
      </c>
      <c r="B19" s="12" t="s">
        <v>47</v>
      </c>
      <c r="C19" s="59"/>
      <c r="D19" s="12"/>
      <c r="E19" s="111">
        <f>E17+E18</f>
        <v>184.04</v>
      </c>
      <c r="F19" s="112"/>
      <c r="G19" s="113"/>
      <c r="H19" s="20"/>
      <c r="I19" s="6"/>
      <c r="Y19" s="110"/>
    </row>
    <row r="20" spans="1:25" x14ac:dyDescent="0.25">
      <c r="A20" s="120"/>
      <c r="B20" s="91" t="s">
        <v>69</v>
      </c>
      <c r="C20" s="158" t="s">
        <v>119</v>
      </c>
      <c r="D20" s="91" t="s">
        <v>52</v>
      </c>
      <c r="E20" s="114">
        <v>257.5</v>
      </c>
      <c r="F20" s="115"/>
      <c r="G20" s="116"/>
      <c r="H20" s="37" t="s">
        <v>61</v>
      </c>
      <c r="I20" s="6" t="s">
        <v>107</v>
      </c>
      <c r="Y20" s="110"/>
    </row>
    <row r="21" spans="1:25" x14ac:dyDescent="0.25">
      <c r="A21" s="121"/>
      <c r="B21" s="93"/>
      <c r="C21" s="159"/>
      <c r="D21" s="93"/>
      <c r="E21" s="100">
        <v>257.5</v>
      </c>
      <c r="F21" s="101"/>
      <c r="G21" s="102"/>
      <c r="H21" s="57" t="s">
        <v>61</v>
      </c>
      <c r="I21" s="6" t="s">
        <v>107</v>
      </c>
      <c r="Y21" s="110"/>
    </row>
    <row r="22" spans="1:25" x14ac:dyDescent="0.25">
      <c r="A22" s="16" t="s">
        <v>5</v>
      </c>
      <c r="B22" s="10" t="s">
        <v>47</v>
      </c>
      <c r="C22" s="59"/>
      <c r="D22" s="12"/>
      <c r="E22" s="111">
        <f>E20+E21</f>
        <v>515</v>
      </c>
      <c r="F22" s="112"/>
      <c r="G22" s="113"/>
      <c r="H22" s="17"/>
      <c r="I22" s="6"/>
      <c r="Y22" s="110"/>
    </row>
    <row r="23" spans="1:25" x14ac:dyDescent="0.25">
      <c r="A23" s="48"/>
      <c r="B23" s="46" t="s">
        <v>62</v>
      </c>
      <c r="C23" s="68">
        <v>33679708526</v>
      </c>
      <c r="D23" s="46" t="s">
        <v>49</v>
      </c>
      <c r="E23" s="117">
        <v>24.89</v>
      </c>
      <c r="F23" s="118"/>
      <c r="G23" s="119"/>
      <c r="H23" s="36" t="s">
        <v>58</v>
      </c>
      <c r="I23" s="35" t="s">
        <v>107</v>
      </c>
      <c r="Y23" s="110"/>
    </row>
    <row r="24" spans="1:25" x14ac:dyDescent="0.25">
      <c r="A24" s="16" t="s">
        <v>6</v>
      </c>
      <c r="B24" s="12" t="s">
        <v>47</v>
      </c>
      <c r="C24" s="59"/>
      <c r="D24" s="12"/>
      <c r="E24" s="111">
        <f>E23</f>
        <v>24.89</v>
      </c>
      <c r="F24" s="112"/>
      <c r="G24" s="113"/>
      <c r="H24" s="20"/>
      <c r="I24" s="6"/>
      <c r="Y24" s="110"/>
    </row>
    <row r="25" spans="1:25" x14ac:dyDescent="0.25">
      <c r="A25" s="3"/>
      <c r="B25" s="6" t="s">
        <v>84</v>
      </c>
      <c r="C25" s="19" t="s">
        <v>85</v>
      </c>
      <c r="D25" s="6" t="s">
        <v>52</v>
      </c>
      <c r="E25" s="100">
        <v>196.05</v>
      </c>
      <c r="F25" s="101"/>
      <c r="G25" s="102"/>
      <c r="H25" s="57" t="s">
        <v>86</v>
      </c>
      <c r="I25" s="6" t="s">
        <v>107</v>
      </c>
      <c r="Y25" s="110"/>
    </row>
    <row r="26" spans="1:25" x14ac:dyDescent="0.25">
      <c r="A26" s="16" t="s">
        <v>7</v>
      </c>
      <c r="B26" s="23" t="s">
        <v>47</v>
      </c>
      <c r="C26" s="61"/>
      <c r="D26" s="23"/>
      <c r="E26" s="111">
        <f>E25</f>
        <v>196.05</v>
      </c>
      <c r="F26" s="112"/>
      <c r="G26" s="113"/>
      <c r="H26" s="20"/>
      <c r="I26" s="6"/>
      <c r="Y26" s="110"/>
    </row>
    <row r="27" spans="1:25" x14ac:dyDescent="0.25">
      <c r="A27" s="3"/>
      <c r="B27" s="6" t="s">
        <v>66</v>
      </c>
      <c r="C27" s="19">
        <v>63073332379</v>
      </c>
      <c r="D27" s="6" t="s">
        <v>49</v>
      </c>
      <c r="E27" s="100">
        <v>1119.48</v>
      </c>
      <c r="F27" s="101"/>
      <c r="G27" s="102"/>
      <c r="H27" s="57" t="s">
        <v>67</v>
      </c>
      <c r="I27" s="6" t="s">
        <v>107</v>
      </c>
      <c r="Y27" s="110"/>
    </row>
    <row r="28" spans="1:25" x14ac:dyDescent="0.25">
      <c r="A28" s="16" t="s">
        <v>8</v>
      </c>
      <c r="B28" s="12" t="s">
        <v>47</v>
      </c>
      <c r="C28" s="62"/>
      <c r="D28" s="12"/>
      <c r="E28" s="111">
        <f>E27</f>
        <v>1119.48</v>
      </c>
      <c r="F28" s="112"/>
      <c r="G28" s="113"/>
      <c r="H28" s="20"/>
      <c r="I28" s="6"/>
      <c r="Y28" s="110"/>
    </row>
    <row r="29" spans="1:25" x14ac:dyDescent="0.25">
      <c r="A29" s="120"/>
      <c r="B29" s="130" t="s">
        <v>57</v>
      </c>
      <c r="C29" s="132" t="s">
        <v>80</v>
      </c>
      <c r="D29" s="134" t="s">
        <v>64</v>
      </c>
      <c r="E29" s="114">
        <v>375</v>
      </c>
      <c r="F29" s="115"/>
      <c r="G29" s="116"/>
      <c r="H29" s="37" t="s">
        <v>54</v>
      </c>
      <c r="I29" s="39" t="s">
        <v>107</v>
      </c>
      <c r="Y29" s="110"/>
    </row>
    <row r="30" spans="1:25" ht="14.25" customHeight="1" x14ac:dyDescent="0.25">
      <c r="A30" s="121"/>
      <c r="B30" s="131"/>
      <c r="C30" s="133"/>
      <c r="D30" s="135"/>
      <c r="E30" s="100">
        <v>50</v>
      </c>
      <c r="F30" s="101"/>
      <c r="G30" s="102"/>
      <c r="H30" s="57" t="s">
        <v>58</v>
      </c>
      <c r="I30" s="6" t="s">
        <v>107</v>
      </c>
      <c r="Y30" s="110"/>
    </row>
    <row r="31" spans="1:25" x14ac:dyDescent="0.25">
      <c r="A31" s="16" t="s">
        <v>9</v>
      </c>
      <c r="B31" s="12" t="s">
        <v>47</v>
      </c>
      <c r="C31" s="59"/>
      <c r="D31" s="12"/>
      <c r="E31" s="111">
        <f>E30+E29</f>
        <v>425</v>
      </c>
      <c r="F31" s="112"/>
      <c r="G31" s="113"/>
      <c r="H31" s="20"/>
      <c r="I31" s="6"/>
      <c r="Y31" s="110"/>
    </row>
    <row r="32" spans="1:25" x14ac:dyDescent="0.25">
      <c r="A32" s="51"/>
      <c r="B32" s="46" t="s">
        <v>70</v>
      </c>
      <c r="C32" s="63">
        <v>87342313630</v>
      </c>
      <c r="D32" s="46" t="s">
        <v>52</v>
      </c>
      <c r="E32" s="114">
        <v>192.5</v>
      </c>
      <c r="F32" s="115"/>
      <c r="G32" s="116"/>
      <c r="H32" s="57" t="s">
        <v>71</v>
      </c>
      <c r="I32" s="39" t="s">
        <v>107</v>
      </c>
      <c r="O32" s="41"/>
      <c r="Y32" s="110"/>
    </row>
    <row r="33" spans="1:25" x14ac:dyDescent="0.25">
      <c r="A33" s="16" t="s">
        <v>10</v>
      </c>
      <c r="B33" s="10" t="s">
        <v>47</v>
      </c>
      <c r="C33" s="59"/>
      <c r="D33" s="10"/>
      <c r="E33" s="136">
        <f>E32</f>
        <v>192.5</v>
      </c>
      <c r="F33" s="137"/>
      <c r="G33" s="138"/>
      <c r="H33" s="17"/>
      <c r="I33" s="6"/>
      <c r="O33" s="41"/>
      <c r="Y33" s="41"/>
    </row>
    <row r="34" spans="1:25" x14ac:dyDescent="0.25">
      <c r="A34" s="26"/>
      <c r="B34" s="25" t="s">
        <v>74</v>
      </c>
      <c r="C34" s="64">
        <v>68419124305</v>
      </c>
      <c r="D34" s="25" t="s">
        <v>75</v>
      </c>
      <c r="E34" s="100">
        <v>10.62</v>
      </c>
      <c r="F34" s="101"/>
      <c r="G34" s="102"/>
      <c r="H34" s="57" t="s">
        <v>76</v>
      </c>
      <c r="I34" s="6" t="s">
        <v>107</v>
      </c>
    </row>
    <row r="35" spans="1:25" x14ac:dyDescent="0.25">
      <c r="A35" s="16" t="s">
        <v>11</v>
      </c>
      <c r="B35" s="10" t="s">
        <v>47</v>
      </c>
      <c r="C35" s="59"/>
      <c r="D35" s="18"/>
      <c r="E35" s="111">
        <f>E34</f>
        <v>10.62</v>
      </c>
      <c r="F35" s="112"/>
      <c r="G35" s="113"/>
      <c r="H35" s="17"/>
      <c r="I35" s="6"/>
    </row>
    <row r="36" spans="1:25" x14ac:dyDescent="0.25">
      <c r="A36" s="9"/>
      <c r="B36" s="7" t="s">
        <v>82</v>
      </c>
      <c r="C36" s="65" t="s">
        <v>81</v>
      </c>
      <c r="D36" s="6" t="s">
        <v>52</v>
      </c>
      <c r="E36" s="100">
        <v>46.85</v>
      </c>
      <c r="F36" s="101"/>
      <c r="G36" s="102"/>
      <c r="H36" s="57" t="s">
        <v>72</v>
      </c>
      <c r="I36" s="6" t="s">
        <v>107</v>
      </c>
    </row>
    <row r="37" spans="1:25" x14ac:dyDescent="0.25">
      <c r="A37" s="13" t="s">
        <v>12</v>
      </c>
      <c r="B37" s="10" t="s">
        <v>47</v>
      </c>
      <c r="C37" s="66"/>
      <c r="D37" s="10"/>
      <c r="E37" s="111">
        <f>E36</f>
        <v>46.85</v>
      </c>
      <c r="F37" s="112"/>
      <c r="G37" s="113"/>
      <c r="H37" s="17"/>
      <c r="I37" s="6"/>
    </row>
    <row r="38" spans="1:25" x14ac:dyDescent="0.25">
      <c r="A38" s="42"/>
      <c r="B38" s="46" t="s">
        <v>73</v>
      </c>
      <c r="C38" s="67">
        <v>16912997621</v>
      </c>
      <c r="D38" s="46" t="s">
        <v>52</v>
      </c>
      <c r="E38" s="114">
        <v>84.74</v>
      </c>
      <c r="F38" s="115"/>
      <c r="G38" s="116"/>
      <c r="H38" s="37" t="s">
        <v>72</v>
      </c>
      <c r="I38" s="6" t="s">
        <v>107</v>
      </c>
    </row>
    <row r="39" spans="1:25" x14ac:dyDescent="0.25">
      <c r="A39" s="13" t="s">
        <v>13</v>
      </c>
      <c r="B39" s="10" t="s">
        <v>47</v>
      </c>
      <c r="C39" s="66"/>
      <c r="D39" s="10"/>
      <c r="E39" s="111">
        <f>E38</f>
        <v>84.74</v>
      </c>
      <c r="F39" s="112"/>
      <c r="G39" s="113"/>
      <c r="H39" s="17"/>
      <c r="I39" s="6"/>
    </row>
    <row r="40" spans="1:25" x14ac:dyDescent="0.25">
      <c r="A40" s="83"/>
      <c r="B40" s="91" t="s">
        <v>68</v>
      </c>
      <c r="C40" s="163">
        <v>93155201521</v>
      </c>
      <c r="D40" s="91" t="s">
        <v>52</v>
      </c>
      <c r="E40" s="114">
        <v>141.34</v>
      </c>
      <c r="F40" s="115"/>
      <c r="G40" s="116"/>
      <c r="H40" s="37" t="s">
        <v>104</v>
      </c>
      <c r="I40" s="39" t="s">
        <v>107</v>
      </c>
      <c r="N40" s="41"/>
      <c r="O40" s="41"/>
    </row>
    <row r="41" spans="1:25" x14ac:dyDescent="0.25">
      <c r="A41" s="50"/>
      <c r="B41" s="93"/>
      <c r="C41" s="164"/>
      <c r="D41" s="93"/>
      <c r="E41" s="114">
        <v>197.88</v>
      </c>
      <c r="F41" s="115"/>
      <c r="G41" s="116"/>
      <c r="H41" s="57" t="s">
        <v>104</v>
      </c>
      <c r="I41" s="39" t="s">
        <v>107</v>
      </c>
    </row>
    <row r="42" spans="1:25" x14ac:dyDescent="0.25">
      <c r="A42" s="13" t="s">
        <v>14</v>
      </c>
      <c r="B42" s="11" t="s">
        <v>47</v>
      </c>
      <c r="C42" s="66"/>
      <c r="D42" s="12"/>
      <c r="E42" s="111">
        <f>E40+E41</f>
        <v>339.22</v>
      </c>
      <c r="F42" s="112"/>
      <c r="G42" s="113"/>
      <c r="H42" s="17"/>
      <c r="I42" s="6"/>
    </row>
    <row r="43" spans="1:25" s="40" customFormat="1" x14ac:dyDescent="0.25">
      <c r="A43" s="28"/>
      <c r="B43" s="25" t="s">
        <v>60</v>
      </c>
      <c r="C43" s="56">
        <v>82807244545</v>
      </c>
      <c r="D43" s="25" t="s">
        <v>93</v>
      </c>
      <c r="E43" s="100">
        <v>37.5</v>
      </c>
      <c r="F43" s="101"/>
      <c r="G43" s="102"/>
      <c r="H43" s="57" t="s">
        <v>61</v>
      </c>
      <c r="I43" s="6" t="s">
        <v>107</v>
      </c>
      <c r="L43" s="41"/>
      <c r="T43" s="41"/>
      <c r="X43" s="41"/>
    </row>
    <row r="44" spans="1:25" s="40" customFormat="1" x14ac:dyDescent="0.25">
      <c r="A44" s="13" t="s">
        <v>15</v>
      </c>
      <c r="B44" s="11" t="s">
        <v>47</v>
      </c>
      <c r="C44" s="66"/>
      <c r="D44" s="12"/>
      <c r="E44" s="111">
        <f>E43</f>
        <v>37.5</v>
      </c>
      <c r="F44" s="112"/>
      <c r="G44" s="113"/>
      <c r="H44" s="17"/>
      <c r="I44" s="6"/>
      <c r="L44" s="41"/>
      <c r="T44" s="41"/>
      <c r="X44" s="41"/>
    </row>
    <row r="45" spans="1:25" x14ac:dyDescent="0.25">
      <c r="A45" s="42"/>
      <c r="B45" s="6" t="s">
        <v>110</v>
      </c>
      <c r="C45" s="2" t="s">
        <v>111</v>
      </c>
      <c r="D45" s="6" t="s">
        <v>112</v>
      </c>
      <c r="E45" s="100">
        <v>44337.93</v>
      </c>
      <c r="F45" s="101"/>
      <c r="G45" s="102"/>
      <c r="H45" s="6" t="s">
        <v>54</v>
      </c>
      <c r="I45" s="6" t="s">
        <v>107</v>
      </c>
    </row>
    <row r="46" spans="1:25" x14ac:dyDescent="0.25">
      <c r="A46" s="13" t="s">
        <v>16</v>
      </c>
      <c r="B46" s="11" t="s">
        <v>47</v>
      </c>
      <c r="C46" s="69"/>
      <c r="D46" s="23"/>
      <c r="E46" s="111">
        <f>E45</f>
        <v>44337.93</v>
      </c>
      <c r="F46" s="112"/>
      <c r="G46" s="113"/>
      <c r="H46" s="17"/>
      <c r="I46" s="6"/>
    </row>
    <row r="47" spans="1:25" x14ac:dyDescent="0.25">
      <c r="A47" s="9"/>
      <c r="B47" s="29" t="s">
        <v>83</v>
      </c>
      <c r="C47" s="68">
        <v>52981606243</v>
      </c>
      <c r="D47" s="30" t="s">
        <v>52</v>
      </c>
      <c r="E47" s="100">
        <v>618.75</v>
      </c>
      <c r="F47" s="101"/>
      <c r="G47" s="102"/>
      <c r="H47" s="57" t="s">
        <v>61</v>
      </c>
      <c r="I47" s="6" t="s">
        <v>107</v>
      </c>
    </row>
    <row r="48" spans="1:25" x14ac:dyDescent="0.25">
      <c r="A48" s="13" t="s">
        <v>17</v>
      </c>
      <c r="B48" s="11" t="s">
        <v>47</v>
      </c>
      <c r="C48" s="66"/>
      <c r="D48" s="12"/>
      <c r="E48" s="111">
        <f>E47</f>
        <v>618.75</v>
      </c>
      <c r="F48" s="112"/>
      <c r="G48" s="113"/>
      <c r="H48" s="17"/>
      <c r="I48" s="6"/>
    </row>
    <row r="49" spans="1:9" x14ac:dyDescent="0.25">
      <c r="A49" s="45"/>
      <c r="B49" s="33" t="s">
        <v>51</v>
      </c>
      <c r="C49" s="64" t="s">
        <v>79</v>
      </c>
      <c r="D49" s="46" t="s">
        <v>52</v>
      </c>
      <c r="E49" s="100">
        <v>250</v>
      </c>
      <c r="F49" s="101"/>
      <c r="G49" s="102"/>
      <c r="H49" s="6" t="s">
        <v>53</v>
      </c>
      <c r="I49" s="6" t="s">
        <v>107</v>
      </c>
    </row>
    <row r="50" spans="1:9" x14ac:dyDescent="0.25">
      <c r="A50" s="31" t="s">
        <v>18</v>
      </c>
      <c r="B50" s="11" t="s">
        <v>47</v>
      </c>
      <c r="C50" s="66"/>
      <c r="D50" s="10"/>
      <c r="E50" s="111">
        <f>E49</f>
        <v>250</v>
      </c>
      <c r="F50" s="112"/>
      <c r="G50" s="113"/>
      <c r="H50" s="10"/>
      <c r="I50" s="6"/>
    </row>
    <row r="51" spans="1:9" x14ac:dyDescent="0.25">
      <c r="A51" s="44"/>
      <c r="B51" s="43" t="s">
        <v>122</v>
      </c>
      <c r="C51" s="70" t="s">
        <v>123</v>
      </c>
      <c r="D51" s="47" t="s">
        <v>124</v>
      </c>
      <c r="E51" s="114">
        <v>135.6</v>
      </c>
      <c r="F51" s="115"/>
      <c r="G51" s="116"/>
      <c r="H51" s="57" t="s">
        <v>87</v>
      </c>
      <c r="I51" s="39" t="s">
        <v>107</v>
      </c>
    </row>
    <row r="52" spans="1:9" x14ac:dyDescent="0.25">
      <c r="A52" s="31" t="s">
        <v>19</v>
      </c>
      <c r="B52" s="34" t="s">
        <v>47</v>
      </c>
      <c r="C52" s="71"/>
      <c r="D52" s="23"/>
      <c r="E52" s="111">
        <f>E51</f>
        <v>135.6</v>
      </c>
      <c r="F52" s="112"/>
      <c r="G52" s="113"/>
      <c r="H52" s="10"/>
      <c r="I52" s="6"/>
    </row>
    <row r="53" spans="1:9" x14ac:dyDescent="0.25">
      <c r="A53" s="44"/>
      <c r="B53" s="25" t="s">
        <v>100</v>
      </c>
      <c r="C53" s="27" t="s">
        <v>125</v>
      </c>
      <c r="D53" s="25" t="s">
        <v>52</v>
      </c>
      <c r="E53" s="100">
        <v>300</v>
      </c>
      <c r="F53" s="101"/>
      <c r="G53" s="102"/>
      <c r="H53" s="55" t="s">
        <v>87</v>
      </c>
      <c r="I53" s="39" t="s">
        <v>107</v>
      </c>
    </row>
    <row r="54" spans="1:9" x14ac:dyDescent="0.25">
      <c r="A54" s="31" t="s">
        <v>20</v>
      </c>
      <c r="B54" s="34" t="s">
        <v>47</v>
      </c>
      <c r="C54" s="71"/>
      <c r="D54" s="23"/>
      <c r="E54" s="111">
        <f>E53</f>
        <v>300</v>
      </c>
      <c r="F54" s="112"/>
      <c r="G54" s="113"/>
      <c r="H54" s="10"/>
      <c r="I54" s="6"/>
    </row>
    <row r="55" spans="1:9" x14ac:dyDescent="0.25">
      <c r="A55" s="148"/>
      <c r="B55" s="151" t="s">
        <v>48</v>
      </c>
      <c r="C55" s="122">
        <v>53056966535</v>
      </c>
      <c r="D55" s="91" t="s">
        <v>49</v>
      </c>
      <c r="E55" s="114">
        <v>18</v>
      </c>
      <c r="F55" s="115"/>
      <c r="G55" s="116"/>
      <c r="H55" s="81" t="s">
        <v>58</v>
      </c>
      <c r="I55" s="6" t="s">
        <v>107</v>
      </c>
    </row>
    <row r="56" spans="1:9" x14ac:dyDescent="0.25">
      <c r="A56" s="149"/>
      <c r="B56" s="152"/>
      <c r="C56" s="154"/>
      <c r="D56" s="92"/>
      <c r="E56" s="114">
        <v>29.1</v>
      </c>
      <c r="F56" s="115"/>
      <c r="G56" s="116"/>
      <c r="H56" s="55" t="s">
        <v>87</v>
      </c>
      <c r="I56" s="6" t="s">
        <v>107</v>
      </c>
    </row>
    <row r="57" spans="1:9" ht="15.75" customHeight="1" x14ac:dyDescent="0.25">
      <c r="A57" s="150"/>
      <c r="B57" s="153"/>
      <c r="C57" s="123"/>
      <c r="D57" s="93"/>
      <c r="E57" s="114">
        <v>15.19</v>
      </c>
      <c r="F57" s="115"/>
      <c r="G57" s="116"/>
      <c r="H57" s="6" t="s">
        <v>56</v>
      </c>
      <c r="I57" s="39" t="s">
        <v>107</v>
      </c>
    </row>
    <row r="58" spans="1:9" x14ac:dyDescent="0.25">
      <c r="A58" s="31" t="s">
        <v>21</v>
      </c>
      <c r="B58" s="34" t="s">
        <v>47</v>
      </c>
      <c r="C58" s="71"/>
      <c r="D58" s="23"/>
      <c r="E58" s="111">
        <f>E56+E57+E55</f>
        <v>62.29</v>
      </c>
      <c r="F58" s="112"/>
      <c r="G58" s="113"/>
      <c r="H58" s="10"/>
      <c r="I58" s="6"/>
    </row>
    <row r="59" spans="1:9" x14ac:dyDescent="0.25">
      <c r="A59" s="148"/>
      <c r="B59" s="126"/>
      <c r="C59" s="167"/>
      <c r="D59" s="148"/>
      <c r="E59" s="114">
        <v>30</v>
      </c>
      <c r="F59" s="115"/>
      <c r="G59" s="116"/>
      <c r="H59" s="39" t="s">
        <v>87</v>
      </c>
      <c r="I59" s="6" t="s">
        <v>107</v>
      </c>
    </row>
    <row r="60" spans="1:9" x14ac:dyDescent="0.25">
      <c r="A60" s="149"/>
      <c r="B60" s="147"/>
      <c r="C60" s="168"/>
      <c r="D60" s="149"/>
      <c r="E60" s="114">
        <v>30</v>
      </c>
      <c r="F60" s="115"/>
      <c r="G60" s="116"/>
      <c r="H60" s="39" t="s">
        <v>87</v>
      </c>
      <c r="I60" s="6" t="s">
        <v>107</v>
      </c>
    </row>
    <row r="61" spans="1:9" x14ac:dyDescent="0.25">
      <c r="A61" s="149"/>
      <c r="B61" s="147"/>
      <c r="C61" s="168"/>
      <c r="D61" s="149"/>
      <c r="E61" s="114">
        <v>75</v>
      </c>
      <c r="F61" s="115"/>
      <c r="G61" s="116"/>
      <c r="H61" s="39" t="s">
        <v>87</v>
      </c>
      <c r="I61" s="6" t="s">
        <v>107</v>
      </c>
    </row>
    <row r="62" spans="1:9" x14ac:dyDescent="0.25">
      <c r="A62" s="149"/>
      <c r="B62" s="147"/>
      <c r="C62" s="168"/>
      <c r="D62" s="149"/>
      <c r="E62" s="114">
        <v>239.99</v>
      </c>
      <c r="F62" s="115"/>
      <c r="G62" s="116"/>
      <c r="H62" s="39" t="s">
        <v>87</v>
      </c>
      <c r="I62" s="6" t="s">
        <v>107</v>
      </c>
    </row>
    <row r="63" spans="1:9" x14ac:dyDescent="0.25">
      <c r="A63" s="149"/>
      <c r="B63" s="147"/>
      <c r="C63" s="168"/>
      <c r="D63" s="149"/>
      <c r="E63" s="114">
        <v>91</v>
      </c>
      <c r="F63" s="115"/>
      <c r="G63" s="116"/>
      <c r="H63" s="39" t="s">
        <v>87</v>
      </c>
      <c r="I63" s="6" t="s">
        <v>107</v>
      </c>
    </row>
    <row r="64" spans="1:9" x14ac:dyDescent="0.25">
      <c r="A64" s="150"/>
      <c r="B64" s="127"/>
      <c r="C64" s="169"/>
      <c r="D64" s="150"/>
      <c r="E64" s="114">
        <v>191.1</v>
      </c>
      <c r="F64" s="115"/>
      <c r="G64" s="116"/>
      <c r="H64" s="39" t="s">
        <v>87</v>
      </c>
      <c r="I64" s="6" t="s">
        <v>107</v>
      </c>
    </row>
    <row r="65" spans="1:24" x14ac:dyDescent="0.25">
      <c r="A65" s="13" t="s">
        <v>22</v>
      </c>
      <c r="B65" s="11" t="s">
        <v>47</v>
      </c>
      <c r="C65" s="66"/>
      <c r="D65" s="10"/>
      <c r="E65" s="111">
        <f>E61+E60+E59+E62+E63+E64</f>
        <v>657.09</v>
      </c>
      <c r="F65" s="112"/>
      <c r="G65" s="113"/>
      <c r="H65" s="10"/>
      <c r="I65" s="6"/>
    </row>
    <row r="66" spans="1:24" x14ac:dyDescent="0.25">
      <c r="A66" s="120"/>
      <c r="B66" s="91" t="s">
        <v>59</v>
      </c>
      <c r="C66" s="140">
        <v>45241807754</v>
      </c>
      <c r="D66" s="91" t="s">
        <v>52</v>
      </c>
      <c r="E66" s="114">
        <v>19705.3</v>
      </c>
      <c r="F66" s="115"/>
      <c r="G66" s="116"/>
      <c r="H66" s="37" t="s">
        <v>54</v>
      </c>
      <c r="I66" s="39" t="s">
        <v>106</v>
      </c>
    </row>
    <row r="67" spans="1:24" x14ac:dyDescent="0.25">
      <c r="A67" s="139"/>
      <c r="B67" s="92"/>
      <c r="C67" s="141"/>
      <c r="D67" s="92"/>
      <c r="E67" s="114">
        <v>95922.8</v>
      </c>
      <c r="F67" s="115"/>
      <c r="G67" s="116"/>
      <c r="H67" s="37" t="s">
        <v>54</v>
      </c>
      <c r="I67" s="39" t="s">
        <v>107</v>
      </c>
    </row>
    <row r="68" spans="1:24" x14ac:dyDescent="0.25">
      <c r="A68" s="121"/>
      <c r="B68" s="93"/>
      <c r="C68" s="142"/>
      <c r="D68" s="93"/>
      <c r="E68" s="100">
        <v>104599.73</v>
      </c>
      <c r="F68" s="101"/>
      <c r="G68" s="102"/>
      <c r="H68" s="76" t="s">
        <v>54</v>
      </c>
      <c r="I68" s="6" t="s">
        <v>107</v>
      </c>
    </row>
    <row r="69" spans="1:24" x14ac:dyDescent="0.25">
      <c r="A69" s="31" t="s">
        <v>23</v>
      </c>
      <c r="B69" s="34" t="s">
        <v>47</v>
      </c>
      <c r="C69" s="71"/>
      <c r="D69" s="23"/>
      <c r="E69" s="111">
        <f>E66+E68+E67</f>
        <v>220227.83000000002</v>
      </c>
      <c r="F69" s="112"/>
      <c r="G69" s="113"/>
      <c r="H69" s="10"/>
      <c r="I69" s="6"/>
    </row>
    <row r="70" spans="1:24" x14ac:dyDescent="0.25">
      <c r="A70" s="148"/>
      <c r="B70" s="151" t="s">
        <v>118</v>
      </c>
      <c r="C70" s="155" t="s">
        <v>94</v>
      </c>
      <c r="D70" s="126" t="s">
        <v>49</v>
      </c>
      <c r="E70" s="114">
        <v>64.7</v>
      </c>
      <c r="F70" s="115"/>
      <c r="G70" s="116"/>
      <c r="H70" s="39" t="s">
        <v>61</v>
      </c>
      <c r="I70" s="6" t="s">
        <v>107</v>
      </c>
    </row>
    <row r="71" spans="1:24" x14ac:dyDescent="0.25">
      <c r="A71" s="149"/>
      <c r="B71" s="152"/>
      <c r="C71" s="156"/>
      <c r="D71" s="147"/>
      <c r="E71" s="114">
        <v>3.58</v>
      </c>
      <c r="F71" s="115"/>
      <c r="G71" s="116"/>
      <c r="H71" s="39" t="s">
        <v>61</v>
      </c>
      <c r="I71" s="6" t="s">
        <v>107</v>
      </c>
    </row>
    <row r="72" spans="1:24" x14ac:dyDescent="0.25">
      <c r="A72" s="150"/>
      <c r="B72" s="153"/>
      <c r="C72" s="157"/>
      <c r="D72" s="127"/>
      <c r="E72" s="114">
        <v>3.08</v>
      </c>
      <c r="F72" s="115"/>
      <c r="G72" s="116"/>
      <c r="H72" s="78" t="s">
        <v>61</v>
      </c>
      <c r="I72" s="6" t="s">
        <v>107</v>
      </c>
    </row>
    <row r="73" spans="1:24" x14ac:dyDescent="0.25">
      <c r="A73" s="31" t="s">
        <v>24</v>
      </c>
      <c r="B73" s="34" t="s">
        <v>47</v>
      </c>
      <c r="C73" s="71"/>
      <c r="D73" s="23"/>
      <c r="E73" s="111">
        <f>E72+E71+E70</f>
        <v>71.36</v>
      </c>
      <c r="F73" s="112"/>
      <c r="G73" s="113"/>
      <c r="H73" s="10"/>
      <c r="I73" s="6"/>
    </row>
    <row r="74" spans="1:24" s="40" customFormat="1" x14ac:dyDescent="0.25">
      <c r="A74" s="126"/>
      <c r="B74" s="126" t="s">
        <v>65</v>
      </c>
      <c r="C74" s="140">
        <v>90054874194</v>
      </c>
      <c r="D74" s="91" t="s">
        <v>95</v>
      </c>
      <c r="E74" s="114">
        <v>1250</v>
      </c>
      <c r="F74" s="115"/>
      <c r="G74" s="116"/>
      <c r="H74" s="39" t="s">
        <v>54</v>
      </c>
      <c r="I74" s="39" t="s">
        <v>107</v>
      </c>
      <c r="L74" s="41"/>
      <c r="T74" s="41"/>
      <c r="X74" s="41"/>
    </row>
    <row r="75" spans="1:24" s="40" customFormat="1" x14ac:dyDescent="0.25">
      <c r="A75" s="147"/>
      <c r="B75" s="147"/>
      <c r="C75" s="141"/>
      <c r="D75" s="92"/>
      <c r="E75" s="114">
        <v>3950</v>
      </c>
      <c r="F75" s="115"/>
      <c r="G75" s="116"/>
      <c r="H75" s="39" t="s">
        <v>54</v>
      </c>
      <c r="I75" s="39" t="s">
        <v>107</v>
      </c>
      <c r="L75" s="41"/>
      <c r="T75" s="41"/>
      <c r="X75" s="41"/>
    </row>
    <row r="76" spans="1:24" x14ac:dyDescent="0.25">
      <c r="A76" s="147"/>
      <c r="B76" s="147"/>
      <c r="C76" s="141"/>
      <c r="D76" s="92"/>
      <c r="E76" s="114">
        <v>4500</v>
      </c>
      <c r="F76" s="115"/>
      <c r="G76" s="116"/>
      <c r="H76" s="39" t="s">
        <v>54</v>
      </c>
      <c r="I76" s="6" t="s">
        <v>107</v>
      </c>
    </row>
    <row r="77" spans="1:24" x14ac:dyDescent="0.25">
      <c r="A77" s="127"/>
      <c r="B77" s="127"/>
      <c r="C77" s="142"/>
      <c r="D77" s="93"/>
      <c r="E77" s="114">
        <v>3937.5</v>
      </c>
      <c r="F77" s="115"/>
      <c r="G77" s="116"/>
      <c r="H77" s="78" t="s">
        <v>54</v>
      </c>
      <c r="I77" s="6" t="s">
        <v>107</v>
      </c>
    </row>
    <row r="78" spans="1:24" s="40" customFormat="1" x14ac:dyDescent="0.25">
      <c r="A78" s="31" t="s">
        <v>25</v>
      </c>
      <c r="B78" s="34" t="s">
        <v>47</v>
      </c>
      <c r="C78" s="71"/>
      <c r="D78" s="24"/>
      <c r="E78" s="111">
        <f>E77+E76+E75+E74</f>
        <v>13637.5</v>
      </c>
      <c r="F78" s="112"/>
      <c r="G78" s="113"/>
      <c r="H78" s="49"/>
      <c r="I78" s="6"/>
      <c r="L78" s="41"/>
      <c r="T78" s="41"/>
      <c r="X78" s="41"/>
    </row>
    <row r="79" spans="1:24" s="40" customFormat="1" x14ac:dyDescent="0.25">
      <c r="A79" s="44"/>
      <c r="B79" s="43"/>
      <c r="C79" s="70"/>
      <c r="D79" s="47"/>
      <c r="E79" s="114">
        <v>4175</v>
      </c>
      <c r="F79" s="115"/>
      <c r="G79" s="116"/>
      <c r="H79" s="80" t="s">
        <v>54</v>
      </c>
      <c r="I79" s="39" t="s">
        <v>107</v>
      </c>
      <c r="L79" s="41"/>
      <c r="T79" s="41"/>
      <c r="X79" s="41"/>
    </row>
    <row r="80" spans="1:24" s="40" customFormat="1" x14ac:dyDescent="0.25">
      <c r="A80" s="44"/>
      <c r="B80" s="43" t="s">
        <v>113</v>
      </c>
      <c r="C80" s="79" t="s">
        <v>114</v>
      </c>
      <c r="D80" s="47" t="s">
        <v>52</v>
      </c>
      <c r="E80" s="114">
        <v>3600</v>
      </c>
      <c r="F80" s="115"/>
      <c r="G80" s="116"/>
      <c r="H80" s="78" t="s">
        <v>54</v>
      </c>
      <c r="I80" s="39" t="s">
        <v>107</v>
      </c>
      <c r="L80" s="41"/>
      <c r="T80" s="41"/>
      <c r="X80" s="41"/>
    </row>
    <row r="81" spans="1:24" s="40" customFormat="1" x14ac:dyDescent="0.25">
      <c r="A81" s="31" t="s">
        <v>26</v>
      </c>
      <c r="B81" s="34" t="s">
        <v>47</v>
      </c>
      <c r="C81" s="71"/>
      <c r="D81" s="24"/>
      <c r="E81" s="111">
        <f>E80+E79</f>
        <v>7775</v>
      </c>
      <c r="F81" s="112"/>
      <c r="G81" s="113"/>
      <c r="H81" s="49"/>
      <c r="I81" s="6"/>
      <c r="L81" s="41"/>
      <c r="T81" s="41"/>
      <c r="X81" s="41"/>
    </row>
    <row r="82" spans="1:24" s="40" customFormat="1" x14ac:dyDescent="0.25">
      <c r="A82" s="50"/>
      <c r="B82" s="42" t="s">
        <v>96</v>
      </c>
      <c r="C82" s="84" t="s">
        <v>97</v>
      </c>
      <c r="D82" s="42" t="s">
        <v>52</v>
      </c>
      <c r="E82" s="114">
        <v>183.09</v>
      </c>
      <c r="F82" s="115"/>
      <c r="G82" s="116"/>
      <c r="H82" s="39" t="s">
        <v>87</v>
      </c>
      <c r="I82" s="6" t="s">
        <v>107</v>
      </c>
      <c r="L82" s="41"/>
      <c r="T82" s="41"/>
      <c r="X82" s="41"/>
    </row>
    <row r="83" spans="1:24" s="40" customFormat="1" x14ac:dyDescent="0.25">
      <c r="A83" s="31" t="s">
        <v>27</v>
      </c>
      <c r="B83" s="34" t="s">
        <v>47</v>
      </c>
      <c r="C83" s="71"/>
      <c r="D83" s="24"/>
      <c r="E83" s="111">
        <f>E82</f>
        <v>183.09</v>
      </c>
      <c r="F83" s="112"/>
      <c r="G83" s="113"/>
      <c r="H83" s="49"/>
      <c r="I83" s="6"/>
      <c r="L83" s="41"/>
      <c r="T83" s="41"/>
      <c r="X83" s="41"/>
    </row>
    <row r="84" spans="1:24" s="40" customFormat="1" x14ac:dyDescent="0.25">
      <c r="A84" s="44"/>
      <c r="B84" s="43" t="s">
        <v>126</v>
      </c>
      <c r="C84" s="70" t="s">
        <v>127</v>
      </c>
      <c r="D84" s="38" t="s">
        <v>99</v>
      </c>
      <c r="E84" s="114">
        <v>380</v>
      </c>
      <c r="F84" s="115"/>
      <c r="G84" s="116"/>
      <c r="H84" s="80" t="s">
        <v>90</v>
      </c>
      <c r="I84" s="39" t="s">
        <v>107</v>
      </c>
      <c r="L84" s="41"/>
      <c r="T84" s="41"/>
      <c r="X84" s="41"/>
    </row>
    <row r="85" spans="1:24" s="40" customFormat="1" x14ac:dyDescent="0.25">
      <c r="A85" s="31" t="s">
        <v>28</v>
      </c>
      <c r="B85" s="34" t="s">
        <v>47</v>
      </c>
      <c r="C85" s="71"/>
      <c r="D85" s="24"/>
      <c r="E85" s="111">
        <f>E84</f>
        <v>380</v>
      </c>
      <c r="F85" s="112"/>
      <c r="G85" s="113"/>
      <c r="H85" s="49"/>
      <c r="I85" s="6"/>
      <c r="L85" s="41"/>
      <c r="T85" s="41"/>
      <c r="X85" s="41"/>
    </row>
    <row r="86" spans="1:24" s="40" customFormat="1" x14ac:dyDescent="0.25">
      <c r="A86" s="44"/>
      <c r="B86" s="43" t="s">
        <v>101</v>
      </c>
      <c r="C86" s="70" t="s">
        <v>103</v>
      </c>
      <c r="D86" s="38" t="s">
        <v>102</v>
      </c>
      <c r="E86" s="114">
        <v>1250</v>
      </c>
      <c r="F86" s="115"/>
      <c r="G86" s="116"/>
      <c r="H86" s="80" t="s">
        <v>54</v>
      </c>
      <c r="I86" s="39" t="s">
        <v>107</v>
      </c>
      <c r="L86" s="41"/>
      <c r="T86" s="41"/>
      <c r="X86" s="41"/>
    </row>
    <row r="87" spans="1:24" s="40" customFormat="1" x14ac:dyDescent="0.25">
      <c r="A87" s="31" t="s">
        <v>29</v>
      </c>
      <c r="B87" s="34" t="s">
        <v>47</v>
      </c>
      <c r="C87" s="71"/>
      <c r="D87" s="24"/>
      <c r="E87" s="111">
        <f>E86</f>
        <v>1250</v>
      </c>
      <c r="F87" s="112"/>
      <c r="G87" s="113"/>
      <c r="H87" s="49"/>
      <c r="I87" s="6"/>
      <c r="L87" s="41"/>
      <c r="T87" s="41"/>
      <c r="X87" s="41"/>
    </row>
    <row r="88" spans="1:24" s="40" customFormat="1" x14ac:dyDescent="0.25">
      <c r="A88" s="44"/>
      <c r="B88" s="43" t="s">
        <v>98</v>
      </c>
      <c r="C88" s="70" t="s">
        <v>88</v>
      </c>
      <c r="D88" s="38" t="s">
        <v>49</v>
      </c>
      <c r="E88" s="114">
        <v>150</v>
      </c>
      <c r="F88" s="115"/>
      <c r="G88" s="116"/>
      <c r="H88" s="80" t="s">
        <v>128</v>
      </c>
      <c r="I88" s="39" t="s">
        <v>107</v>
      </c>
      <c r="L88" s="41"/>
      <c r="T88" s="41"/>
      <c r="X88" s="41"/>
    </row>
    <row r="89" spans="1:24" s="40" customFormat="1" x14ac:dyDescent="0.25">
      <c r="A89" s="31" t="s">
        <v>30</v>
      </c>
      <c r="B89" s="34" t="s">
        <v>47</v>
      </c>
      <c r="C89" s="71"/>
      <c r="D89" s="24"/>
      <c r="E89" s="111">
        <f>E88</f>
        <v>150</v>
      </c>
      <c r="F89" s="112"/>
      <c r="G89" s="113"/>
      <c r="H89" s="49"/>
      <c r="I89" s="6"/>
      <c r="L89" s="41"/>
      <c r="T89" s="41"/>
      <c r="X89" s="41"/>
    </row>
    <row r="90" spans="1:24" s="40" customFormat="1" x14ac:dyDescent="0.25">
      <c r="A90" s="44"/>
      <c r="B90" s="43" t="s">
        <v>109</v>
      </c>
      <c r="C90" s="70" t="s">
        <v>91</v>
      </c>
      <c r="D90" s="38" t="s">
        <v>92</v>
      </c>
      <c r="E90" s="114">
        <v>1462.5</v>
      </c>
      <c r="F90" s="115"/>
      <c r="G90" s="116"/>
      <c r="H90" s="80" t="s">
        <v>63</v>
      </c>
      <c r="I90" s="39" t="s">
        <v>107</v>
      </c>
      <c r="L90" s="41"/>
      <c r="T90" s="41"/>
      <c r="X90" s="41"/>
    </row>
    <row r="91" spans="1:24" s="40" customFormat="1" x14ac:dyDescent="0.25">
      <c r="A91" s="31" t="s">
        <v>31</v>
      </c>
      <c r="B91" s="34" t="s">
        <v>47</v>
      </c>
      <c r="C91" s="71"/>
      <c r="D91" s="24"/>
      <c r="E91" s="111">
        <f>E90</f>
        <v>1462.5</v>
      </c>
      <c r="F91" s="112"/>
      <c r="G91" s="113"/>
      <c r="H91" s="49"/>
      <c r="I91" s="6"/>
      <c r="L91" s="41"/>
      <c r="T91" s="41"/>
      <c r="X91" s="41"/>
    </row>
    <row r="92" spans="1:24" s="40" customFormat="1" x14ac:dyDescent="0.25">
      <c r="A92" s="44"/>
      <c r="B92" s="43" t="s">
        <v>129</v>
      </c>
      <c r="C92" s="82" t="s">
        <v>89</v>
      </c>
      <c r="D92" s="38" t="s">
        <v>49</v>
      </c>
      <c r="E92" s="114">
        <v>248.85</v>
      </c>
      <c r="F92" s="115"/>
      <c r="G92" s="116"/>
      <c r="H92" s="6" t="s">
        <v>90</v>
      </c>
      <c r="I92" s="39" t="s">
        <v>107</v>
      </c>
      <c r="L92" s="41"/>
      <c r="T92" s="41"/>
      <c r="X92" s="41"/>
    </row>
    <row r="93" spans="1:24" s="40" customFormat="1" x14ac:dyDescent="0.25">
      <c r="A93" s="31" t="s">
        <v>32</v>
      </c>
      <c r="B93" s="34" t="s">
        <v>47</v>
      </c>
      <c r="C93" s="71"/>
      <c r="D93" s="24"/>
      <c r="E93" s="111">
        <f>E92</f>
        <v>248.85</v>
      </c>
      <c r="F93" s="112"/>
      <c r="G93" s="113"/>
      <c r="H93" s="49"/>
      <c r="I93" s="6"/>
      <c r="L93" s="41"/>
      <c r="T93" s="41"/>
      <c r="X93" s="41"/>
    </row>
    <row r="94" spans="1:24" s="40" customFormat="1" x14ac:dyDescent="0.25">
      <c r="A94" s="44"/>
      <c r="B94" s="43" t="s">
        <v>130</v>
      </c>
      <c r="C94" s="70" t="s">
        <v>115</v>
      </c>
      <c r="D94" s="38" t="s">
        <v>49</v>
      </c>
      <c r="E94" s="114">
        <v>800</v>
      </c>
      <c r="F94" s="115"/>
      <c r="G94" s="116"/>
      <c r="H94" s="80" t="s">
        <v>54</v>
      </c>
      <c r="I94" s="39" t="s">
        <v>107</v>
      </c>
      <c r="L94" s="41"/>
      <c r="T94" s="41"/>
      <c r="X94" s="41"/>
    </row>
    <row r="95" spans="1:24" s="40" customFormat="1" x14ac:dyDescent="0.25">
      <c r="A95" s="31" t="s">
        <v>33</v>
      </c>
      <c r="B95" s="34" t="s">
        <v>47</v>
      </c>
      <c r="C95" s="71"/>
      <c r="D95" s="31"/>
      <c r="E95" s="160">
        <f>E94</f>
        <v>800</v>
      </c>
      <c r="F95" s="165"/>
      <c r="G95" s="166"/>
      <c r="H95" s="49"/>
      <c r="I95" s="6"/>
      <c r="L95" s="41"/>
      <c r="T95" s="41"/>
      <c r="X95" s="41"/>
    </row>
    <row r="96" spans="1:24" s="40" customFormat="1" x14ac:dyDescent="0.25">
      <c r="A96" s="44"/>
      <c r="B96" s="25" t="s">
        <v>108</v>
      </c>
      <c r="C96" s="27">
        <v>75005502105</v>
      </c>
      <c r="D96" s="25" t="s">
        <v>52</v>
      </c>
      <c r="E96" s="100">
        <v>500</v>
      </c>
      <c r="F96" s="101"/>
      <c r="G96" s="102"/>
      <c r="H96" s="77" t="s">
        <v>54</v>
      </c>
      <c r="I96" s="39" t="s">
        <v>107</v>
      </c>
      <c r="L96" s="41"/>
      <c r="T96" s="41"/>
      <c r="X96" s="41"/>
    </row>
    <row r="97" spans="1:24" s="40" customFormat="1" x14ac:dyDescent="0.25">
      <c r="A97" s="31" t="s">
        <v>34</v>
      </c>
      <c r="B97" s="34" t="s">
        <v>47</v>
      </c>
      <c r="C97" s="71"/>
      <c r="D97" s="31"/>
      <c r="E97" s="160">
        <f>E96</f>
        <v>500</v>
      </c>
      <c r="F97" s="161"/>
      <c r="G97" s="162"/>
      <c r="H97" s="49"/>
      <c r="I97" s="6"/>
      <c r="L97" s="41"/>
      <c r="T97" s="41"/>
      <c r="X97" s="41"/>
    </row>
    <row r="98" spans="1:24" s="40" customFormat="1" x14ac:dyDescent="0.25">
      <c r="A98" s="44"/>
      <c r="B98" s="43" t="s">
        <v>116</v>
      </c>
      <c r="C98" s="79" t="s">
        <v>117</v>
      </c>
      <c r="D98" s="47" t="s">
        <v>52</v>
      </c>
      <c r="E98" s="114">
        <v>117260.54</v>
      </c>
      <c r="F98" s="115"/>
      <c r="G98" s="116"/>
      <c r="H98" s="78" t="s">
        <v>54</v>
      </c>
      <c r="I98" s="39" t="s">
        <v>107</v>
      </c>
      <c r="L98" s="41"/>
      <c r="T98" s="41"/>
      <c r="X98" s="41"/>
    </row>
    <row r="99" spans="1:24" s="40" customFormat="1" x14ac:dyDescent="0.25">
      <c r="A99" s="31" t="s">
        <v>35</v>
      </c>
      <c r="B99" s="34" t="s">
        <v>47</v>
      </c>
      <c r="C99" s="71"/>
      <c r="D99" s="31"/>
      <c r="E99" s="160">
        <f>E98</f>
        <v>117260.54</v>
      </c>
      <c r="F99" s="161"/>
      <c r="G99" s="162"/>
      <c r="H99" s="49"/>
      <c r="I99" s="6"/>
      <c r="L99" s="41"/>
      <c r="T99" s="41"/>
      <c r="X99" s="41"/>
    </row>
    <row r="100" spans="1:24" x14ac:dyDescent="0.25">
      <c r="A100" s="14"/>
      <c r="B100" s="8" t="s">
        <v>131</v>
      </c>
      <c r="C100" s="52"/>
      <c r="D100" s="10"/>
      <c r="E100" s="144">
        <f>E39+E37+E35+E33+E31+E28+E26+K25+E24+E22+E19+E13+E11+E42+E44+E48+E50+E46+E16+E69+E65+E58+E54+E52+E73+E78+E81+E83+E85+E87+E89+E91+E93+E95+E97+E99</f>
        <v>460743.69999999995</v>
      </c>
      <c r="F100" s="145"/>
      <c r="G100" s="146"/>
      <c r="H100" s="85"/>
      <c r="I100" s="6"/>
    </row>
    <row r="101" spans="1:24" x14ac:dyDescent="0.25">
      <c r="A101" s="15"/>
      <c r="I101" s="21"/>
    </row>
    <row r="102" spans="1:24" x14ac:dyDescent="0.25">
      <c r="D102" s="143"/>
      <c r="E102" s="143"/>
      <c r="F102" s="143"/>
      <c r="I102" s="21"/>
    </row>
    <row r="103" spans="1:24" s="40" customFormat="1" x14ac:dyDescent="0.25">
      <c r="A103"/>
      <c r="B103"/>
      <c r="C103" s="72"/>
      <c r="D103" s="143"/>
      <c r="E103" s="143"/>
      <c r="F103" s="143"/>
      <c r="G103" s="22"/>
      <c r="H103" s="21"/>
      <c r="I103" s="21"/>
      <c r="L103" s="41"/>
      <c r="T103" s="41"/>
      <c r="X103" s="41"/>
    </row>
    <row r="104" spans="1:24" x14ac:dyDescent="0.25">
      <c r="A104" s="15"/>
    </row>
    <row r="105" spans="1:24" x14ac:dyDescent="0.25">
      <c r="A105" s="15"/>
      <c r="I105" s="21"/>
      <c r="O105" s="41"/>
    </row>
    <row r="106" spans="1:24" x14ac:dyDescent="0.25">
      <c r="A106" s="15"/>
      <c r="I106" s="21"/>
    </row>
    <row r="107" spans="1:24" s="40" customFormat="1" x14ac:dyDescent="0.25">
      <c r="A107" s="15"/>
      <c r="B107"/>
      <c r="C107" s="72"/>
      <c r="D107"/>
      <c r="E107"/>
      <c r="F107"/>
      <c r="G107"/>
      <c r="H107"/>
      <c r="I107" s="21"/>
      <c r="L107" s="41"/>
      <c r="T107" s="41"/>
      <c r="X107" s="41"/>
    </row>
    <row r="108" spans="1:24" x14ac:dyDescent="0.25">
      <c r="A108" s="15"/>
    </row>
    <row r="109" spans="1:24" s="40" customFormat="1" x14ac:dyDescent="0.25">
      <c r="A109" s="15"/>
      <c r="B109"/>
      <c r="C109" s="72"/>
      <c r="D109"/>
      <c r="E109"/>
      <c r="F109"/>
      <c r="G109"/>
      <c r="H109"/>
      <c r="I109"/>
      <c r="L109" s="41"/>
      <c r="T109" s="41"/>
      <c r="X109" s="41"/>
    </row>
    <row r="110" spans="1:24" x14ac:dyDescent="0.25">
      <c r="A110" s="15"/>
    </row>
    <row r="111" spans="1:24" x14ac:dyDescent="0.25">
      <c r="A111" s="15"/>
    </row>
    <row r="112" spans="1:24" x14ac:dyDescent="0.25">
      <c r="A112" s="15"/>
    </row>
    <row r="113" spans="1:24" x14ac:dyDescent="0.25">
      <c r="A113" s="15"/>
    </row>
    <row r="114" spans="1:24" x14ac:dyDescent="0.25">
      <c r="A114" s="15"/>
    </row>
    <row r="115" spans="1:24" x14ac:dyDescent="0.25">
      <c r="A115" s="15"/>
    </row>
    <row r="116" spans="1:24" x14ac:dyDescent="0.25">
      <c r="A116" s="15"/>
    </row>
    <row r="117" spans="1:24" x14ac:dyDescent="0.25">
      <c r="A117" s="15"/>
    </row>
    <row r="118" spans="1:24" x14ac:dyDescent="0.25">
      <c r="A118" s="15"/>
    </row>
    <row r="119" spans="1:24" x14ac:dyDescent="0.25">
      <c r="A119" s="15"/>
    </row>
    <row r="120" spans="1:24" x14ac:dyDescent="0.25">
      <c r="A120" s="15"/>
    </row>
    <row r="121" spans="1:24" x14ac:dyDescent="0.25">
      <c r="A121" s="15"/>
      <c r="I121" s="1"/>
    </row>
    <row r="122" spans="1:24" x14ac:dyDescent="0.25">
      <c r="A122" s="15"/>
      <c r="I122" s="1"/>
    </row>
    <row r="123" spans="1:24" s="40" customFormat="1" x14ac:dyDescent="0.25">
      <c r="A123" s="15"/>
      <c r="B123"/>
      <c r="C123" s="72"/>
      <c r="D123"/>
      <c r="E123"/>
      <c r="F123"/>
      <c r="G123"/>
      <c r="H123"/>
      <c r="I123" s="1"/>
      <c r="L123" s="41"/>
      <c r="T123" s="41"/>
      <c r="X123" s="41"/>
    </row>
    <row r="124" spans="1:24" x14ac:dyDescent="0.25">
      <c r="A124" s="15"/>
    </row>
    <row r="125" spans="1:24" x14ac:dyDescent="0.25">
      <c r="A125" s="15"/>
    </row>
    <row r="126" spans="1:24" x14ac:dyDescent="0.25">
      <c r="A126" s="15"/>
    </row>
    <row r="127" spans="1:24" x14ac:dyDescent="0.25">
      <c r="A127" s="15"/>
    </row>
    <row r="129" spans="1:25" s="40" customFormat="1" x14ac:dyDescent="0.25">
      <c r="A129"/>
      <c r="B129"/>
      <c r="C129" s="72"/>
      <c r="D129"/>
      <c r="E129"/>
      <c r="F129"/>
      <c r="G129"/>
      <c r="H129"/>
      <c r="I129"/>
      <c r="L129" s="41"/>
      <c r="T129" s="41"/>
      <c r="X129" s="41"/>
    </row>
    <row r="134" spans="1:25" x14ac:dyDescent="0.25">
      <c r="X134" s="40"/>
    </row>
    <row r="136" spans="1:25" x14ac:dyDescent="0.25">
      <c r="X136" s="40"/>
    </row>
    <row r="138" spans="1:25" ht="16.5" customHeight="1" x14ac:dyDescent="0.25"/>
    <row r="144" spans="1:25" ht="15.75" customHeight="1" x14ac:dyDescent="0.25">
      <c r="Y144" s="41"/>
    </row>
    <row r="145" spans="24:24" ht="15.75" customHeight="1" x14ac:dyDescent="0.25"/>
    <row r="157" spans="24:24" x14ac:dyDescent="0.25">
      <c r="X157" s="40"/>
    </row>
    <row r="168" spans="10:10" x14ac:dyDescent="0.25">
      <c r="J168" s="21"/>
    </row>
    <row r="217" ht="15" customHeight="1" x14ac:dyDescent="0.25"/>
    <row r="219" ht="12.75" customHeight="1" x14ac:dyDescent="0.25"/>
    <row r="226" spans="1:26" x14ac:dyDescent="0.25">
      <c r="X226" s="86"/>
    </row>
    <row r="227" spans="1:26" x14ac:dyDescent="0.25">
      <c r="X227" s="86"/>
    </row>
    <row r="228" spans="1:26" x14ac:dyDescent="0.25">
      <c r="X228" s="86"/>
    </row>
    <row r="229" spans="1:26" x14ac:dyDescent="0.25">
      <c r="J229" s="21"/>
      <c r="L229" s="86"/>
    </row>
    <row r="230" spans="1:26" x14ac:dyDescent="0.25">
      <c r="L230" s="86"/>
    </row>
    <row r="231" spans="1:26" x14ac:dyDescent="0.25">
      <c r="L231" s="86"/>
    </row>
    <row r="239" spans="1:26" s="1" customFormat="1" x14ac:dyDescent="0.25">
      <c r="A239"/>
      <c r="B239"/>
      <c r="C239" s="72"/>
      <c r="D239"/>
      <c r="E239"/>
      <c r="F239"/>
      <c r="G239"/>
      <c r="H239"/>
      <c r="I239"/>
      <c r="L239" s="41"/>
      <c r="M239" s="87"/>
      <c r="N239" s="87"/>
      <c r="O239" s="87"/>
      <c r="P239" s="87"/>
      <c r="Q239" s="87"/>
      <c r="R239" s="87"/>
      <c r="S239" s="87"/>
      <c r="T239" s="86"/>
      <c r="U239" s="87"/>
      <c r="V239" s="87"/>
      <c r="W239" s="87"/>
      <c r="X239" s="41"/>
      <c r="Y239" s="87"/>
      <c r="Z239" s="87"/>
    </row>
    <row r="240" spans="1:26" s="1" customFormat="1" x14ac:dyDescent="0.25">
      <c r="A240"/>
      <c r="B240"/>
      <c r="C240" s="72"/>
      <c r="D240"/>
      <c r="E240"/>
      <c r="F240"/>
      <c r="G240"/>
      <c r="H240"/>
      <c r="I240"/>
      <c r="L240" s="41"/>
      <c r="M240" s="87"/>
      <c r="N240" s="87"/>
      <c r="O240" s="87"/>
      <c r="P240" s="87"/>
      <c r="Q240" s="87"/>
      <c r="R240" s="87"/>
      <c r="S240" s="87"/>
      <c r="T240" s="86"/>
      <c r="U240" s="87"/>
      <c r="V240" s="87"/>
      <c r="W240" s="87"/>
      <c r="X240" s="41"/>
      <c r="Y240" s="87"/>
      <c r="Z240" s="87"/>
    </row>
    <row r="241" spans="1:26" s="1" customFormat="1" x14ac:dyDescent="0.25">
      <c r="A241"/>
      <c r="B241"/>
      <c r="C241" s="72"/>
      <c r="D241"/>
      <c r="E241"/>
      <c r="F241"/>
      <c r="G241"/>
      <c r="H241"/>
      <c r="I241"/>
      <c r="L241" s="41"/>
      <c r="M241" s="87"/>
      <c r="N241" s="87"/>
      <c r="O241" s="87"/>
      <c r="P241" s="87"/>
      <c r="Q241" s="87"/>
      <c r="R241" s="87"/>
      <c r="S241" s="87"/>
      <c r="T241" s="86"/>
      <c r="U241" s="87"/>
      <c r="V241" s="87"/>
      <c r="W241" s="87"/>
      <c r="X241" s="41"/>
      <c r="Y241" s="87"/>
      <c r="Z241" s="87"/>
    </row>
  </sheetData>
  <mergeCells count="146">
    <mergeCell ref="E98:G98"/>
    <mergeCell ref="E99:G99"/>
    <mergeCell ref="B40:B41"/>
    <mergeCell ref="C40:C41"/>
    <mergeCell ref="D40:D41"/>
    <mergeCell ref="E95:G95"/>
    <mergeCell ref="A59:A64"/>
    <mergeCell ref="B59:B64"/>
    <mergeCell ref="C59:C64"/>
    <mergeCell ref="D59:D64"/>
    <mergeCell ref="E62:G62"/>
    <mergeCell ref="E64:G64"/>
    <mergeCell ref="E63:G63"/>
    <mergeCell ref="E67:G67"/>
    <mergeCell ref="E91:G91"/>
    <mergeCell ref="E79:G79"/>
    <mergeCell ref="E92:G92"/>
    <mergeCell ref="E75:G75"/>
    <mergeCell ref="E76:G76"/>
    <mergeCell ref="A20:A21"/>
    <mergeCell ref="B20:B21"/>
    <mergeCell ref="C20:C21"/>
    <mergeCell ref="D20:D21"/>
    <mergeCell ref="E20:G20"/>
    <mergeCell ref="E96:G96"/>
    <mergeCell ref="E97:G97"/>
    <mergeCell ref="A74:A77"/>
    <mergeCell ref="B74:B77"/>
    <mergeCell ref="C74:C77"/>
    <mergeCell ref="D74:D77"/>
    <mergeCell ref="A55:A57"/>
    <mergeCell ref="B55:B57"/>
    <mergeCell ref="C55:C57"/>
    <mergeCell ref="D55:D57"/>
    <mergeCell ref="A70:A72"/>
    <mergeCell ref="B70:B72"/>
    <mergeCell ref="C70:C72"/>
    <mergeCell ref="D70:D72"/>
    <mergeCell ref="D102:F102"/>
    <mergeCell ref="D103:F103"/>
    <mergeCell ref="E69:G69"/>
    <mergeCell ref="E72:G72"/>
    <mergeCell ref="E73:G73"/>
    <mergeCell ref="E77:G77"/>
    <mergeCell ref="E78:G78"/>
    <mergeCell ref="E100:G100"/>
    <mergeCell ref="E80:G80"/>
    <mergeCell ref="E81:G81"/>
    <mergeCell ref="E82:G82"/>
    <mergeCell ref="E83:G83"/>
    <mergeCell ref="E84:G84"/>
    <mergeCell ref="E85:G85"/>
    <mergeCell ref="E86:G86"/>
    <mergeCell ref="E93:G93"/>
    <mergeCell ref="E94:G94"/>
    <mergeCell ref="E70:G70"/>
    <mergeCell ref="E71:G71"/>
    <mergeCell ref="E88:G88"/>
    <mergeCell ref="E89:G89"/>
    <mergeCell ref="E90:G90"/>
    <mergeCell ref="E87:G87"/>
    <mergeCell ref="E74:G74"/>
    <mergeCell ref="E58:G58"/>
    <mergeCell ref="E61:G61"/>
    <mergeCell ref="E65:G65"/>
    <mergeCell ref="A66:A68"/>
    <mergeCell ref="B66:B68"/>
    <mergeCell ref="C66:C68"/>
    <mergeCell ref="D66:D68"/>
    <mergeCell ref="E66:G66"/>
    <mergeCell ref="E68:G68"/>
    <mergeCell ref="E59:G59"/>
    <mergeCell ref="E60:G60"/>
    <mergeCell ref="E54:G54"/>
    <mergeCell ref="E56:G56"/>
    <mergeCell ref="E57:G57"/>
    <mergeCell ref="E55:G55"/>
    <mergeCell ref="E53:G53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37:G37"/>
    <mergeCell ref="E38:G38"/>
    <mergeCell ref="E39:G39"/>
    <mergeCell ref="E40:G40"/>
    <mergeCell ref="E41:G41"/>
    <mergeCell ref="E36:G36"/>
    <mergeCell ref="E26:G26"/>
    <mergeCell ref="E27:G27"/>
    <mergeCell ref="E28:G28"/>
    <mergeCell ref="E34:G34"/>
    <mergeCell ref="E35:G35"/>
    <mergeCell ref="A29:A30"/>
    <mergeCell ref="B29:B30"/>
    <mergeCell ref="C29:C30"/>
    <mergeCell ref="D29:D30"/>
    <mergeCell ref="E29:G29"/>
    <mergeCell ref="E30:G30"/>
    <mergeCell ref="E31:G31"/>
    <mergeCell ref="E32:G32"/>
    <mergeCell ref="E33:G33"/>
    <mergeCell ref="A14:A15"/>
    <mergeCell ref="B14:B15"/>
    <mergeCell ref="C14:C15"/>
    <mergeCell ref="D14:D15"/>
    <mergeCell ref="E19:G19"/>
    <mergeCell ref="A17:A18"/>
    <mergeCell ref="B17:B18"/>
    <mergeCell ref="C17:C18"/>
    <mergeCell ref="D17:D18"/>
    <mergeCell ref="E17:G17"/>
    <mergeCell ref="E18:G18"/>
    <mergeCell ref="Y9:Y32"/>
    <mergeCell ref="E10:G10"/>
    <mergeCell ref="E11:G11"/>
    <mergeCell ref="E12:G12"/>
    <mergeCell ref="E13:G13"/>
    <mergeCell ref="E14:G14"/>
    <mergeCell ref="E25:G25"/>
    <mergeCell ref="E15:G15"/>
    <mergeCell ref="E16:G16"/>
    <mergeCell ref="E21:G21"/>
    <mergeCell ref="E22:G22"/>
    <mergeCell ref="E23:G23"/>
    <mergeCell ref="E24:G24"/>
    <mergeCell ref="A7:A10"/>
    <mergeCell ref="B7:B10"/>
    <mergeCell ref="C7:C10"/>
    <mergeCell ref="D7:D10"/>
    <mergeCell ref="E7:G7"/>
    <mergeCell ref="E8:G8"/>
    <mergeCell ref="E9:G9"/>
    <mergeCell ref="E6:G6"/>
    <mergeCell ref="A1:H1"/>
    <mergeCell ref="A3:B3"/>
    <mergeCell ref="C3:H3"/>
    <mergeCell ref="A4:B4"/>
    <mergeCell ref="C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2026-04-10T07:10:49Z</dcterms:modified>
</cp:coreProperties>
</file>