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D09C103B-1BA0-4B8E-8C1D-034416D64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LJAČA 2026" sheetId="29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29" l="1"/>
  <c r="E62" i="29"/>
  <c r="E38" i="29"/>
  <c r="E30" i="29"/>
  <c r="E55" i="29"/>
  <c r="E57" i="29" s="1"/>
  <c r="E19" i="29"/>
  <c r="E42" i="29"/>
  <c r="E7" i="29"/>
  <c r="E11" i="29" s="1"/>
  <c r="E48" i="29"/>
  <c r="E66" i="29"/>
  <c r="E64" i="29"/>
  <c r="E59" i="29"/>
  <c r="E54" i="29"/>
  <c r="E52" i="29"/>
  <c r="E50" i="29"/>
  <c r="E46" i="29"/>
  <c r="E44" i="29"/>
  <c r="E36" i="29"/>
  <c r="E34" i="29"/>
  <c r="E32" i="29"/>
  <c r="E27" i="29"/>
  <c r="E25" i="29"/>
  <c r="E23" i="29"/>
  <c r="E21" i="29"/>
  <c r="E16" i="29"/>
  <c r="E13" i="29"/>
</calcChain>
</file>

<file path=xl/sharedStrings.xml><?xml version="1.0" encoding="utf-8"?>
<sst xmlns="http://schemas.openxmlformats.org/spreadsheetml/2006/main" count="185" uniqueCount="96">
  <si>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</si>
  <si>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</si>
  <si>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</si>
  <si>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</si>
  <si>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</si>
  <si>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</si>
  <si>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</si>
  <si>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</si>
  <si>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</si>
  <si>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</si>
  <si>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</si>
  <si>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</si>
  <si>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</si>
  <si>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</si>
  <si>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</si>
  <si>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</si>
  <si>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</si>
  <si>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</si>
  <si>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21.</t>
  </si>
  <si>
    <t>24.</t>
  </si>
  <si>
    <t>25.</t>
  </si>
  <si>
    <t>26.</t>
  </si>
  <si>
    <t>27.</t>
  </si>
  <si>
    <t>28.</t>
  </si>
  <si>
    <t>29.</t>
  </si>
  <si>
    <t>31.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</si>
  <si>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</si>
  <si>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</si>
  <si>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</si>
  <si>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</si>
  <si>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</si>
  <si>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</si>
  <si>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</si>
  <si>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</si>
  <si>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</si>
  <si>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</si>
  <si>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</si>
  <si>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</si>
  <si>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</si>
  <si>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</si>
  <si>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</si>
  <si>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</si>
  <si>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4214 Ostali građevinski objekti</t>
  </si>
  <si>
    <t>A1 Hrvatska d.o.o.</t>
  </si>
  <si>
    <t>3231 Usluge telefona, pošte i prijevoza</t>
  </si>
  <si>
    <t>Ingatest</t>
  </si>
  <si>
    <t>3239 Ostale usluge</t>
  </si>
  <si>
    <t>Unicitas d.o.o.</t>
  </si>
  <si>
    <t>3238 Računalne usluge</t>
  </si>
  <si>
    <t>Securitas Hrvatska d.o.o.</t>
  </si>
  <si>
    <t>Split</t>
  </si>
  <si>
    <t>Hep opskrba d.o.o.</t>
  </si>
  <si>
    <t>3223 Energija</t>
  </si>
  <si>
    <t>Perfectum d.o.o.</t>
  </si>
  <si>
    <t>Com eng d.o.o.</t>
  </si>
  <si>
    <t>Almel Dubrovnik d.o.o.</t>
  </si>
  <si>
    <t>3232 Usluge tek. i invest.održavanja</t>
  </si>
  <si>
    <t>3234 Komunalne usluge</t>
  </si>
  <si>
    <t>Čistoća d.o.o.</t>
  </si>
  <si>
    <t>Hrvatska radio televizija</t>
  </si>
  <si>
    <t>Zagareb</t>
  </si>
  <si>
    <t>3299 Ostali nespomenuti rashodi poslovanja</t>
  </si>
  <si>
    <t>ZAVOD ZA OBNOVU DUBROVNIKA, CVIJETE ZUZORIĆ 6, 20000 DUBROVNIK</t>
  </si>
  <si>
    <t xml:space="preserve">INFORMACIJA O TROŠENJU SREDSTAVA </t>
  </si>
  <si>
    <t>21777333810</t>
  </si>
  <si>
    <t>00862047577</t>
  </si>
  <si>
    <t xml:space="preserve">Vodovod Dubrovnik </t>
  </si>
  <si>
    <t>Arcus ingenium d.o.o.</t>
  </si>
  <si>
    <t>Sigma servis d.o.o.</t>
  </si>
  <si>
    <t>40715047620</t>
  </si>
  <si>
    <t>3232 Usluge tekućeg i investicijskog održavanja</t>
  </si>
  <si>
    <t>3211 Službena putovanja</t>
  </si>
  <si>
    <t>Sculptor computers net d.o.o.</t>
  </si>
  <si>
    <t>06362716309</t>
  </si>
  <si>
    <t>Vinkovci</t>
  </si>
  <si>
    <t>Koprivnica</t>
  </si>
  <si>
    <t>Atlant putnička agencija d.o.o.</t>
  </si>
  <si>
    <t>94137914102</t>
  </si>
  <si>
    <t>75508100288</t>
  </si>
  <si>
    <t>Nik trade d.o.o.</t>
  </si>
  <si>
    <t>3221 Uredski materijal i ostali mater.rashodi</t>
  </si>
  <si>
    <t>Jubilarna nagrada</t>
  </si>
  <si>
    <t>Isplatitelj</t>
  </si>
  <si>
    <t>Zod</t>
  </si>
  <si>
    <t>Grad Dubrovnik</t>
  </si>
  <si>
    <t>Projekt 22 d.o.o.</t>
  </si>
  <si>
    <t>VELJAČA  2026.</t>
  </si>
  <si>
    <t>92756876424</t>
  </si>
  <si>
    <t>Alfa 2 d.o.o.</t>
  </si>
  <si>
    <t>27305410571</t>
  </si>
  <si>
    <t>Hrvatska gospodarska komora</t>
  </si>
  <si>
    <t xml:space="preserve">3213 Stručno usavršavanje zaposlenika </t>
  </si>
  <si>
    <t>85167032587</t>
  </si>
  <si>
    <t>Hrvatska zajednica računovođa i financ.djelatn.</t>
  </si>
  <si>
    <t> 56634042125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</si>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</sst>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2" fillId="0" borderId="0" xfId="0" applyFont="1"/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9" xfId="0" applyFill="1" applyBorder="1"/>
    <xf numFmtId="0" fontId="0" fillId="4" borderId="11" xfId="0" applyFill="1" applyBorder="1"/>
    <xf numFmtId="0" fontId="0" fillId="0" borderId="11" xfId="0" applyBorder="1"/>
    <xf numFmtId="164" fontId="0" fillId="0" borderId="11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49" fontId="0" fillId="0" borderId="11" xfId="1" applyNumberFormat="1" applyFont="1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4" borderId="11" xfId="0" applyFill="1" applyBorder="1" applyAlignment="1">
      <alignment horizontal="right"/>
    </xf>
    <xf numFmtId="164" fontId="0" fillId="4" borderId="11" xfId="1" applyNumberFormat="1" applyFont="1" applyFill="1" applyBorder="1" applyAlignment="1">
      <alignment horizontal="right" vertical="center"/>
    </xf>
    <xf numFmtId="0" fontId="0" fillId="0" borderId="11" xfId="0" applyBorder="1" applyAlignment="1">
      <alignment wrapText="1"/>
    </xf>
    <xf numFmtId="0" fontId="0" fillId="4" borderId="1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0" fontId="0" fillId="0" borderId="11" xfId="0" applyFill="1" applyBorder="1" applyAlignment="1"/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horizontal="right"/>
    </xf>
    <xf numFmtId="0" fontId="0" fillId="0" borderId="15" xfId="0" applyBorder="1" applyAlignment="1"/>
    <xf numFmtId="0" fontId="0" fillId="0" borderId="11" xfId="0" applyBorder="1" applyAlignment="1"/>
    <xf numFmtId="0" fontId="0" fillId="0" borderId="9" xfId="0" applyFill="1" applyBorder="1"/>
    <xf numFmtId="164" fontId="0" fillId="3" borderId="11" xfId="1" applyNumberFormat="1" applyFont="1" applyFill="1" applyBorder="1" applyAlignment="1">
      <alignment vertical="center"/>
    </xf>
    <xf numFmtId="4" fontId="0" fillId="4" borderId="6" xfId="0" applyNumberFormat="1" applyFill="1" applyBorder="1" applyAlignment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1" xfId="1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left"/>
    </xf>
    <xf numFmtId="0" fontId="0" fillId="0" borderId="1" xfId="0" applyFill="1" applyBorder="1" applyAlignment="1"/>
    <xf numFmtId="0" fontId="5" fillId="0" borderId="1" xfId="0" applyFont="1" applyBorder="1"/>
    <xf numFmtId="49" fontId="0" fillId="4" borderId="17" xfId="1" applyNumberFormat="1" applyFont="1" applyFill="1" applyBorder="1" applyAlignment="1">
      <alignment horizontal="left" vertical="center"/>
    </xf>
    <xf numFmtId="49" fontId="0" fillId="3" borderId="11" xfId="1" applyNumberFormat="1" applyFont="1" applyFill="1" applyBorder="1" applyAlignment="1">
      <alignment horizontal="left"/>
    </xf>
    <xf numFmtId="49" fontId="0" fillId="4" borderId="1" xfId="1" applyNumberFormat="1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/>
    </xf>
    <xf numFmtId="49" fontId="0" fillId="4" borderId="11" xfId="1" applyNumberFormat="1" applyFont="1" applyFill="1" applyBorder="1" applyAlignment="1">
      <alignment horizontal="left" vertical="center"/>
    </xf>
    <xf numFmtId="0" fontId="0" fillId="4" borderId="16" xfId="0" applyFont="1" applyFill="1" applyBorder="1" applyAlignment="1">
      <alignment horizontal="left"/>
    </xf>
    <xf numFmtId="0" fontId="0" fillId="0" borderId="11" xfId="1" applyFont="1" applyBorder="1" applyAlignment="1">
      <alignment horizontal="left" wrapText="1"/>
    </xf>
    <xf numFmtId="49" fontId="0" fillId="0" borderId="1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49" fontId="0" fillId="0" borderId="11" xfId="0" applyNumberFormat="1" applyFont="1" applyBorder="1" applyAlignment="1"/>
    <xf numFmtId="49" fontId="0" fillId="0" borderId="13" xfId="1" applyNumberFormat="1" applyFont="1" applyFill="1" applyBorder="1" applyAlignment="1">
      <alignment horizontal="left"/>
    </xf>
    <xf numFmtId="49" fontId="0" fillId="4" borderId="6" xfId="0" applyNumberFormat="1" applyFont="1" applyFill="1" applyBorder="1" applyAlignment="1">
      <alignment horizontal="left"/>
    </xf>
    <xf numFmtId="49" fontId="0" fillId="0" borderId="11" xfId="0" applyNumberFormat="1" applyFont="1" applyFill="1" applyBorder="1" applyAlignment="1">
      <alignment horizontal="left"/>
    </xf>
    <xf numFmtId="49" fontId="0" fillId="4" borderId="11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7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49" fontId="0" fillId="0" borderId="12" xfId="1" applyNumberFormat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0" fillId="0" borderId="15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0" fillId="0" borderId="13" xfId="1" applyNumberFormat="1" applyFont="1" applyBorder="1" applyAlignment="1">
      <alignment horizontal="left" wrapText="1"/>
    </xf>
    <xf numFmtId="49" fontId="0" fillId="0" borderId="14" xfId="1" applyNumberFormat="1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164" fontId="0" fillId="0" borderId="11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 vertical="center" wrapText="1"/>
    </xf>
    <xf numFmtId="164" fontId="0" fillId="0" borderId="12" xfId="1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49" fontId="0" fillId="0" borderId="11" xfId="1" applyNumberFormat="1" applyFont="1" applyFill="1" applyBorder="1" applyAlignment="1">
      <alignment horizontal="left"/>
    </xf>
    <xf numFmtId="49" fontId="0" fillId="0" borderId="12" xfId="1" applyNumberFormat="1" applyFont="1" applyFill="1" applyBorder="1" applyAlignment="1">
      <alignment horizontal="left"/>
    </xf>
    <xf numFmtId="49" fontId="0" fillId="3" borderId="11" xfId="1" applyNumberFormat="1" applyFont="1" applyFill="1" applyBorder="1" applyAlignment="1">
      <alignment horizontal="left"/>
    </xf>
    <xf numFmtId="49" fontId="0" fillId="3" borderId="12" xfId="1" applyNumberFormat="1" applyFont="1" applyFill="1" applyBorder="1" applyAlignment="1">
      <alignment horizontal="left"/>
    </xf>
    <xf numFmtId="49" fontId="0" fillId="0" borderId="11" xfId="1" applyNumberFormat="1" applyFont="1" applyBorder="1" applyAlignment="1">
      <alignment horizontal="left" vertical="center"/>
    </xf>
    <xf numFmtId="49" fontId="0" fillId="0" borderId="15" xfId="1" applyNumberFormat="1" applyFont="1" applyBorder="1" applyAlignment="1">
      <alignment horizontal="left" vertical="center"/>
    </xf>
    <xf numFmtId="49" fontId="0" fillId="0" borderId="12" xfId="1" applyNumberFormat="1" applyFont="1" applyBorder="1" applyAlignment="1">
      <alignment horizontal="left" vertical="center"/>
    </xf>
    <xf numFmtId="4" fontId="2" fillId="0" borderId="0" xfId="0" applyNumberFormat="1" applyFont="1" applyFill="1"/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DC7D-5573-4402-9B02-7CCDB842B927}">
  <dimension ref="A1:Z208"/>
  <sheetViews>
    <sheetView tabSelected="1" topLeftCell="A22" workbookViewId="0">
      <selection activeCell="C76" sqref="C76"/>
    </sheetView>
  </sheetViews>
  <sheetFormatPr defaultColWidth="9.140625" defaultRowHeight="15" x14ac:dyDescent="0.25"/>
  <cols>
    <col min="2" max="2" width="43.7109375" customWidth="1"/>
    <col min="3" max="3" width="13.5703125" style="74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1" max="11" width="9.140625" customWidth="1"/>
    <col min="12" max="12" width="10.140625" style="41" customWidth="1"/>
    <col min="13" max="19" width="9.140625" customWidth="1"/>
    <col min="20" max="20" width="10.140625" style="20" customWidth="1"/>
    <col min="21" max="22" width="9.140625" customWidth="1"/>
    <col min="24" max="24" width="10.28515625" style="20" customWidth="1"/>
    <col min="25" max="25" width="10.28515625" customWidth="1"/>
  </cols>
  <sheetData>
    <row r="1" spans="1:26" ht="18.75" x14ac:dyDescent="0.3">
      <c r="A1" s="87" t="s">
        <v>63</v>
      </c>
      <c r="B1" s="87"/>
      <c r="C1" s="87"/>
      <c r="D1" s="87"/>
      <c r="E1" s="87"/>
      <c r="F1" s="87"/>
      <c r="G1" s="87"/>
      <c r="H1" s="87"/>
    </row>
    <row r="2" spans="1:26" ht="18.75" x14ac:dyDescent="0.3">
      <c r="A2" s="50"/>
      <c r="B2" s="50"/>
      <c r="C2" s="75"/>
      <c r="D2" s="50"/>
      <c r="E2" s="50"/>
      <c r="F2" s="50"/>
      <c r="G2" s="50"/>
      <c r="H2" s="50"/>
    </row>
    <row r="3" spans="1:26" ht="19.5" thickBot="1" x14ac:dyDescent="0.3">
      <c r="A3" s="88" t="s">
        <v>0</v>
      </c>
      <c r="B3" s="88"/>
      <c r="C3" s="88" t="s">
        <v>62</v>
      </c>
      <c r="D3" s="88"/>
      <c r="E3" s="88"/>
      <c r="F3" s="88"/>
      <c r="G3" s="88"/>
      <c r="H3" s="88"/>
    </row>
    <row r="4" spans="1:26" ht="19.5" thickBot="1" x14ac:dyDescent="0.3">
      <c r="A4" s="89" t="s">
        <v>1</v>
      </c>
      <c r="B4" s="89"/>
      <c r="C4" s="90" t="s">
        <v>86</v>
      </c>
      <c r="D4" s="91"/>
      <c r="E4" s="91"/>
      <c r="F4" s="91"/>
      <c r="G4" s="91"/>
      <c r="H4" s="92"/>
    </row>
    <row r="5" spans="1:26" ht="9.75" customHeight="1" x14ac:dyDescent="0.25">
      <c r="A5" s="3"/>
      <c r="B5" s="3"/>
      <c r="C5" s="76"/>
      <c r="D5" s="4"/>
      <c r="E5" s="4"/>
      <c r="F5" s="4"/>
      <c r="G5" s="4"/>
      <c r="H5" s="4"/>
    </row>
    <row r="6" spans="1:26" ht="38.25" customHeight="1" x14ac:dyDescent="0.25">
      <c r="A6" s="51" t="s">
        <v>26</v>
      </c>
      <c r="B6" s="51" t="s">
        <v>27</v>
      </c>
      <c r="C6" s="77" t="s">
        <v>28</v>
      </c>
      <c r="D6" s="51" t="s">
        <v>29</v>
      </c>
      <c r="E6" s="93" t="s">
        <v>32</v>
      </c>
      <c r="F6" s="93"/>
      <c r="G6" s="93"/>
      <c r="H6" s="51" t="s">
        <v>30</v>
      </c>
      <c r="I6" s="51" t="s">
        <v>82</v>
      </c>
      <c r="Y6" s="20"/>
    </row>
    <row r="7" spans="1:26" x14ac:dyDescent="0.25">
      <c r="A7" s="95"/>
      <c r="B7" s="97"/>
      <c r="C7" s="140"/>
      <c r="D7" s="102"/>
      <c r="E7" s="84">
        <f>17029.32+14672.84+180.83+723.33</f>
        <v>32606.320000000003</v>
      </c>
      <c r="F7" s="85"/>
      <c r="G7" s="86"/>
      <c r="H7" s="54" t="s">
        <v>33</v>
      </c>
      <c r="I7" s="5"/>
    </row>
    <row r="8" spans="1:26" x14ac:dyDescent="0.25">
      <c r="A8" s="109"/>
      <c r="B8" s="99"/>
      <c r="C8" s="141"/>
      <c r="D8" s="110"/>
      <c r="E8" s="84">
        <v>1300</v>
      </c>
      <c r="F8" s="85"/>
      <c r="G8" s="86"/>
      <c r="H8" s="54" t="s">
        <v>34</v>
      </c>
      <c r="I8" s="5"/>
      <c r="Y8" s="20"/>
      <c r="Z8" s="20"/>
    </row>
    <row r="9" spans="1:26" x14ac:dyDescent="0.25">
      <c r="A9" s="109"/>
      <c r="B9" s="99"/>
      <c r="C9" s="141"/>
      <c r="D9" s="110"/>
      <c r="E9" s="84">
        <v>5004.8</v>
      </c>
      <c r="F9" s="85"/>
      <c r="G9" s="86"/>
      <c r="H9" s="54" t="s">
        <v>35</v>
      </c>
      <c r="I9" s="5"/>
      <c r="Y9" s="121"/>
    </row>
    <row r="10" spans="1:26" x14ac:dyDescent="0.25">
      <c r="A10" s="96"/>
      <c r="B10" s="98"/>
      <c r="C10" s="142"/>
      <c r="D10" s="103"/>
      <c r="E10" s="84">
        <v>630.4</v>
      </c>
      <c r="F10" s="85"/>
      <c r="G10" s="86"/>
      <c r="H10" s="54" t="s">
        <v>36</v>
      </c>
      <c r="I10" s="5"/>
      <c r="M10" s="20"/>
      <c r="Y10" s="121"/>
    </row>
    <row r="11" spans="1:26" x14ac:dyDescent="0.25">
      <c r="A11" s="15" t="s">
        <v>31</v>
      </c>
      <c r="B11" s="9" t="s">
        <v>37</v>
      </c>
      <c r="C11" s="59"/>
      <c r="D11" s="9"/>
      <c r="E11" s="81">
        <f>E7+E8+E9+E10</f>
        <v>39541.520000000011</v>
      </c>
      <c r="F11" s="82"/>
      <c r="G11" s="83"/>
      <c r="H11" s="16"/>
      <c r="I11" s="5" t="s">
        <v>83</v>
      </c>
      <c r="O11" s="20"/>
      <c r="Y11" s="121"/>
    </row>
    <row r="12" spans="1:26" s="40" customFormat="1" x14ac:dyDescent="0.25">
      <c r="A12" s="5"/>
      <c r="B12" s="25" t="s">
        <v>38</v>
      </c>
      <c r="C12" s="60">
        <v>53056966535</v>
      </c>
      <c r="D12" s="25" t="s">
        <v>39</v>
      </c>
      <c r="E12" s="84">
        <v>19.64</v>
      </c>
      <c r="F12" s="85"/>
      <c r="G12" s="86"/>
      <c r="H12" s="5" t="s">
        <v>40</v>
      </c>
      <c r="I12" s="5" t="s">
        <v>83</v>
      </c>
      <c r="L12" s="41"/>
      <c r="O12" s="41"/>
      <c r="T12" s="41"/>
      <c r="X12" s="41"/>
      <c r="Y12" s="121"/>
    </row>
    <row r="13" spans="1:26" s="40" customFormat="1" x14ac:dyDescent="0.25">
      <c r="A13" s="15" t="s">
        <v>2</v>
      </c>
      <c r="B13" s="11" t="s">
        <v>37</v>
      </c>
      <c r="C13" s="61"/>
      <c r="D13" s="11"/>
      <c r="E13" s="81">
        <f>E12</f>
        <v>19.64</v>
      </c>
      <c r="F13" s="82"/>
      <c r="G13" s="83"/>
      <c r="H13" s="16"/>
      <c r="I13" s="5"/>
      <c r="L13" s="41"/>
      <c r="O13" s="41"/>
      <c r="T13" s="41"/>
      <c r="X13" s="41"/>
      <c r="Y13" s="121"/>
    </row>
    <row r="14" spans="1:26" x14ac:dyDescent="0.25">
      <c r="A14" s="128"/>
      <c r="B14" s="97" t="s">
        <v>81</v>
      </c>
      <c r="C14" s="138"/>
      <c r="D14" s="97"/>
      <c r="E14" s="115">
        <v>5582</v>
      </c>
      <c r="F14" s="116"/>
      <c r="G14" s="117"/>
      <c r="H14" s="38" t="s">
        <v>34</v>
      </c>
      <c r="I14" s="5" t="s">
        <v>83</v>
      </c>
      <c r="O14" s="20"/>
      <c r="Y14" s="121"/>
    </row>
    <row r="15" spans="1:26" x14ac:dyDescent="0.25">
      <c r="A15" s="129"/>
      <c r="B15" s="98"/>
      <c r="C15" s="139"/>
      <c r="D15" s="98"/>
      <c r="E15" s="84">
        <v>831.93</v>
      </c>
      <c r="F15" s="85"/>
      <c r="G15" s="86"/>
      <c r="H15" s="54" t="s">
        <v>35</v>
      </c>
      <c r="I15" s="5" t="s">
        <v>83</v>
      </c>
      <c r="O15" s="20"/>
      <c r="Y15" s="121"/>
    </row>
    <row r="16" spans="1:26" x14ac:dyDescent="0.25">
      <c r="A16" s="33" t="s">
        <v>3</v>
      </c>
      <c r="B16" s="11" t="s">
        <v>37</v>
      </c>
      <c r="C16" s="61"/>
      <c r="D16" s="11"/>
      <c r="E16" s="81">
        <f>E14+E15</f>
        <v>6413.93</v>
      </c>
      <c r="F16" s="82"/>
      <c r="G16" s="83"/>
      <c r="H16" s="16"/>
      <c r="I16" s="5"/>
      <c r="O16" s="20"/>
      <c r="Y16" s="121"/>
    </row>
    <row r="17" spans="1:25" x14ac:dyDescent="0.25">
      <c r="A17" s="131"/>
      <c r="B17" s="124" t="s">
        <v>43</v>
      </c>
      <c r="C17" s="136">
        <v>29524210204</v>
      </c>
      <c r="D17" s="124" t="s">
        <v>39</v>
      </c>
      <c r="E17" s="115">
        <v>165.51</v>
      </c>
      <c r="F17" s="116"/>
      <c r="G17" s="117"/>
      <c r="H17" s="38" t="s">
        <v>44</v>
      </c>
      <c r="I17" s="39" t="s">
        <v>84</v>
      </c>
      <c r="O17" s="20"/>
      <c r="Y17" s="121"/>
    </row>
    <row r="18" spans="1:25" x14ac:dyDescent="0.25">
      <c r="A18" s="132"/>
      <c r="B18" s="125"/>
      <c r="C18" s="137"/>
      <c r="D18" s="125"/>
      <c r="E18" s="84">
        <v>26.9</v>
      </c>
      <c r="F18" s="85"/>
      <c r="G18" s="86"/>
      <c r="H18" s="54" t="s">
        <v>44</v>
      </c>
      <c r="I18" s="5" t="s">
        <v>84</v>
      </c>
      <c r="O18" s="20"/>
      <c r="Y18" s="121"/>
    </row>
    <row r="19" spans="1:25" x14ac:dyDescent="0.25">
      <c r="A19" s="15" t="s">
        <v>4</v>
      </c>
      <c r="B19" s="11" t="s">
        <v>37</v>
      </c>
      <c r="C19" s="61"/>
      <c r="D19" s="11"/>
      <c r="E19" s="81">
        <f>E17+E18</f>
        <v>192.41</v>
      </c>
      <c r="F19" s="82"/>
      <c r="G19" s="83"/>
      <c r="H19" s="19"/>
      <c r="I19" s="5"/>
      <c r="Y19" s="121"/>
    </row>
    <row r="20" spans="1:25" x14ac:dyDescent="0.25">
      <c r="A20" s="27"/>
      <c r="B20" s="25" t="s">
        <v>54</v>
      </c>
      <c r="C20" s="53" t="s">
        <v>87</v>
      </c>
      <c r="D20" s="25" t="s">
        <v>41</v>
      </c>
      <c r="E20" s="84">
        <v>257.5</v>
      </c>
      <c r="F20" s="85"/>
      <c r="G20" s="86"/>
      <c r="H20" s="54" t="s">
        <v>48</v>
      </c>
      <c r="I20" s="5" t="s">
        <v>84</v>
      </c>
      <c r="Y20" s="121"/>
    </row>
    <row r="21" spans="1:25" x14ac:dyDescent="0.25">
      <c r="A21" s="15" t="s">
        <v>5</v>
      </c>
      <c r="B21" s="9" t="s">
        <v>37</v>
      </c>
      <c r="C21" s="61"/>
      <c r="D21" s="11"/>
      <c r="E21" s="81">
        <f>E20</f>
        <v>257.5</v>
      </c>
      <c r="F21" s="82"/>
      <c r="G21" s="83"/>
      <c r="H21" s="16"/>
      <c r="I21" s="5"/>
      <c r="Y21" s="121"/>
    </row>
    <row r="22" spans="1:25" x14ac:dyDescent="0.25">
      <c r="A22" s="48"/>
      <c r="B22" s="46" t="s">
        <v>49</v>
      </c>
      <c r="C22" s="62">
        <v>33679708526</v>
      </c>
      <c r="D22" s="46" t="s">
        <v>39</v>
      </c>
      <c r="E22" s="118">
        <v>24.89</v>
      </c>
      <c r="F22" s="119"/>
      <c r="G22" s="120"/>
      <c r="H22" s="37" t="s">
        <v>46</v>
      </c>
      <c r="I22" s="36" t="s">
        <v>84</v>
      </c>
      <c r="Y22" s="121"/>
    </row>
    <row r="23" spans="1:25" x14ac:dyDescent="0.25">
      <c r="A23" s="15" t="s">
        <v>6</v>
      </c>
      <c r="B23" s="11" t="s">
        <v>37</v>
      </c>
      <c r="C23" s="61"/>
      <c r="D23" s="11"/>
      <c r="E23" s="81">
        <f>E22</f>
        <v>24.89</v>
      </c>
      <c r="F23" s="82"/>
      <c r="G23" s="83"/>
      <c r="H23" s="19"/>
      <c r="I23" s="5"/>
      <c r="Y23" s="121"/>
    </row>
    <row r="24" spans="1:25" x14ac:dyDescent="0.25">
      <c r="A24" s="2"/>
      <c r="B24" s="5" t="s">
        <v>68</v>
      </c>
      <c r="C24" s="18" t="s">
        <v>69</v>
      </c>
      <c r="D24" s="5" t="s">
        <v>41</v>
      </c>
      <c r="E24" s="84">
        <v>199.89</v>
      </c>
      <c r="F24" s="85"/>
      <c r="G24" s="86"/>
      <c r="H24" s="54" t="s">
        <v>70</v>
      </c>
      <c r="I24" s="5" t="s">
        <v>84</v>
      </c>
      <c r="Y24" s="121"/>
    </row>
    <row r="25" spans="1:25" x14ac:dyDescent="0.25">
      <c r="A25" s="15" t="s">
        <v>7</v>
      </c>
      <c r="B25" s="23" t="s">
        <v>37</v>
      </c>
      <c r="C25" s="63"/>
      <c r="D25" s="23"/>
      <c r="E25" s="81">
        <f>E24</f>
        <v>199.89</v>
      </c>
      <c r="F25" s="82"/>
      <c r="G25" s="83"/>
      <c r="H25" s="19"/>
      <c r="I25" s="5"/>
      <c r="Y25" s="121"/>
    </row>
    <row r="26" spans="1:25" x14ac:dyDescent="0.25">
      <c r="A26" s="2"/>
      <c r="B26" s="5" t="s">
        <v>51</v>
      </c>
      <c r="C26" s="18">
        <v>63073332379</v>
      </c>
      <c r="D26" s="5" t="s">
        <v>39</v>
      </c>
      <c r="E26" s="84">
        <v>1354.12</v>
      </c>
      <c r="F26" s="85"/>
      <c r="G26" s="86"/>
      <c r="H26" s="54" t="s">
        <v>52</v>
      </c>
      <c r="I26" s="5" t="s">
        <v>84</v>
      </c>
      <c r="Y26" s="121"/>
    </row>
    <row r="27" spans="1:25" x14ac:dyDescent="0.25">
      <c r="A27" s="15" t="s">
        <v>8</v>
      </c>
      <c r="B27" s="11" t="s">
        <v>37</v>
      </c>
      <c r="C27" s="64"/>
      <c r="D27" s="11"/>
      <c r="E27" s="81">
        <f>E26</f>
        <v>1354.12</v>
      </c>
      <c r="F27" s="82"/>
      <c r="G27" s="83"/>
      <c r="H27" s="19"/>
      <c r="I27" s="5"/>
      <c r="Y27" s="121"/>
    </row>
    <row r="28" spans="1:25" x14ac:dyDescent="0.25">
      <c r="A28" s="128"/>
      <c r="B28" s="104" t="s">
        <v>45</v>
      </c>
      <c r="C28" s="111" t="s">
        <v>64</v>
      </c>
      <c r="D28" s="113" t="s">
        <v>50</v>
      </c>
      <c r="E28" s="115">
        <v>375</v>
      </c>
      <c r="F28" s="116"/>
      <c r="G28" s="117"/>
      <c r="H28" s="38" t="s">
        <v>42</v>
      </c>
      <c r="I28" s="39" t="s">
        <v>84</v>
      </c>
      <c r="Y28" s="121"/>
    </row>
    <row r="29" spans="1:25" x14ac:dyDescent="0.25">
      <c r="A29" s="129"/>
      <c r="B29" s="105"/>
      <c r="C29" s="112"/>
      <c r="D29" s="114"/>
      <c r="E29" s="84">
        <v>50</v>
      </c>
      <c r="F29" s="85"/>
      <c r="G29" s="86"/>
      <c r="H29" s="54" t="s">
        <v>46</v>
      </c>
      <c r="I29" s="5" t="s">
        <v>84</v>
      </c>
      <c r="Y29" s="121"/>
    </row>
    <row r="30" spans="1:25" ht="14.25" customHeight="1" x14ac:dyDescent="0.25">
      <c r="A30" s="15" t="s">
        <v>9</v>
      </c>
      <c r="B30" s="11" t="s">
        <v>37</v>
      </c>
      <c r="C30" s="61"/>
      <c r="D30" s="11"/>
      <c r="E30" s="81">
        <f>E29+E28</f>
        <v>425</v>
      </c>
      <c r="F30" s="82"/>
      <c r="G30" s="83"/>
      <c r="H30" s="19"/>
      <c r="I30" s="5"/>
      <c r="Y30" s="121"/>
    </row>
    <row r="31" spans="1:25" x14ac:dyDescent="0.25">
      <c r="A31" s="55"/>
      <c r="B31" s="46" t="s">
        <v>55</v>
      </c>
      <c r="C31" s="65">
        <v>87342313630</v>
      </c>
      <c r="D31" s="46" t="s">
        <v>41</v>
      </c>
      <c r="E31" s="115">
        <v>192.5</v>
      </c>
      <c r="F31" s="116"/>
      <c r="G31" s="117"/>
      <c r="H31" s="54" t="s">
        <v>56</v>
      </c>
      <c r="I31" s="39" t="s">
        <v>84</v>
      </c>
      <c r="Y31" s="121"/>
    </row>
    <row r="32" spans="1:25" x14ac:dyDescent="0.25">
      <c r="A32" s="15" t="s">
        <v>10</v>
      </c>
      <c r="B32" s="9" t="s">
        <v>37</v>
      </c>
      <c r="C32" s="61"/>
      <c r="D32" s="9"/>
      <c r="E32" s="106">
        <f>E31</f>
        <v>192.5</v>
      </c>
      <c r="F32" s="107"/>
      <c r="G32" s="108"/>
      <c r="H32" s="16"/>
      <c r="I32" s="5"/>
      <c r="O32" s="20"/>
      <c r="Y32" s="121"/>
    </row>
    <row r="33" spans="1:25" x14ac:dyDescent="0.25">
      <c r="A33" s="26"/>
      <c r="B33" s="25" t="s">
        <v>59</v>
      </c>
      <c r="C33" s="66">
        <v>68419124305</v>
      </c>
      <c r="D33" s="25" t="s">
        <v>60</v>
      </c>
      <c r="E33" s="84">
        <v>10.62</v>
      </c>
      <c r="F33" s="85"/>
      <c r="G33" s="86"/>
      <c r="H33" s="54" t="s">
        <v>61</v>
      </c>
      <c r="I33" s="5" t="s">
        <v>84</v>
      </c>
      <c r="O33" s="20"/>
      <c r="Y33" s="20"/>
    </row>
    <row r="34" spans="1:25" x14ac:dyDescent="0.25">
      <c r="A34" s="15" t="s">
        <v>11</v>
      </c>
      <c r="B34" s="9" t="s">
        <v>37</v>
      </c>
      <c r="C34" s="61"/>
      <c r="D34" s="17"/>
      <c r="E34" s="81">
        <f>E33</f>
        <v>10.62</v>
      </c>
      <c r="F34" s="82"/>
      <c r="G34" s="83"/>
      <c r="H34" s="16"/>
      <c r="I34" s="5"/>
    </row>
    <row r="35" spans="1:25" x14ac:dyDescent="0.25">
      <c r="A35" s="8"/>
      <c r="B35" s="6" t="s">
        <v>66</v>
      </c>
      <c r="C35" s="67" t="s">
        <v>65</v>
      </c>
      <c r="D35" s="5" t="s">
        <v>41</v>
      </c>
      <c r="E35" s="84">
        <v>48.86</v>
      </c>
      <c r="F35" s="85"/>
      <c r="G35" s="86"/>
      <c r="H35" s="54" t="s">
        <v>57</v>
      </c>
      <c r="I35" s="5" t="s">
        <v>84</v>
      </c>
    </row>
    <row r="36" spans="1:25" x14ac:dyDescent="0.25">
      <c r="A36" s="12" t="s">
        <v>12</v>
      </c>
      <c r="B36" s="9" t="s">
        <v>37</v>
      </c>
      <c r="C36" s="68"/>
      <c r="D36" s="9"/>
      <c r="E36" s="81">
        <f>E35</f>
        <v>48.86</v>
      </c>
      <c r="F36" s="82"/>
      <c r="G36" s="83"/>
      <c r="H36" s="16"/>
      <c r="I36" s="5"/>
    </row>
    <row r="37" spans="1:25" x14ac:dyDescent="0.25">
      <c r="A37" s="42"/>
      <c r="B37" s="46" t="s">
        <v>58</v>
      </c>
      <c r="C37" s="69">
        <v>16912997621</v>
      </c>
      <c r="D37" s="46" t="s">
        <v>41</v>
      </c>
      <c r="E37" s="115">
        <v>71.989999999999995</v>
      </c>
      <c r="F37" s="116"/>
      <c r="G37" s="117"/>
      <c r="H37" s="38" t="s">
        <v>57</v>
      </c>
      <c r="I37" s="5" t="s">
        <v>84</v>
      </c>
    </row>
    <row r="38" spans="1:25" x14ac:dyDescent="0.25">
      <c r="A38" s="12" t="s">
        <v>13</v>
      </c>
      <c r="B38" s="9" t="s">
        <v>37</v>
      </c>
      <c r="C38" s="68"/>
      <c r="D38" s="9"/>
      <c r="E38" s="81">
        <f>E37</f>
        <v>71.989999999999995</v>
      </c>
      <c r="F38" s="82"/>
      <c r="G38" s="83"/>
      <c r="H38" s="16"/>
      <c r="I38" s="5"/>
    </row>
    <row r="39" spans="1:25" x14ac:dyDescent="0.25">
      <c r="A39" s="122"/>
      <c r="B39" s="97" t="s">
        <v>53</v>
      </c>
      <c r="C39" s="133">
        <v>93155201521</v>
      </c>
      <c r="D39" s="97" t="s">
        <v>41</v>
      </c>
      <c r="E39" s="115">
        <v>48.08</v>
      </c>
      <c r="F39" s="116"/>
      <c r="G39" s="117"/>
      <c r="H39" s="38" t="s">
        <v>80</v>
      </c>
      <c r="I39" s="39" t="s">
        <v>84</v>
      </c>
    </row>
    <row r="40" spans="1:25" x14ac:dyDescent="0.25">
      <c r="A40" s="130"/>
      <c r="B40" s="99"/>
      <c r="C40" s="134"/>
      <c r="D40" s="99"/>
      <c r="E40" s="115">
        <v>14.66</v>
      </c>
      <c r="F40" s="116"/>
      <c r="G40" s="117"/>
      <c r="H40" s="38" t="s">
        <v>80</v>
      </c>
      <c r="I40" s="39" t="s">
        <v>84</v>
      </c>
      <c r="N40" s="20"/>
      <c r="O40" s="20"/>
    </row>
    <row r="41" spans="1:25" x14ac:dyDescent="0.25">
      <c r="A41" s="123"/>
      <c r="B41" s="98"/>
      <c r="C41" s="135"/>
      <c r="D41" s="98"/>
      <c r="E41" s="115">
        <v>13.38</v>
      </c>
      <c r="F41" s="116"/>
      <c r="G41" s="117"/>
      <c r="H41" s="54" t="s">
        <v>80</v>
      </c>
      <c r="I41" s="39" t="s">
        <v>84</v>
      </c>
    </row>
    <row r="42" spans="1:25" x14ac:dyDescent="0.25">
      <c r="A42" s="12" t="s">
        <v>14</v>
      </c>
      <c r="B42" s="10" t="s">
        <v>37</v>
      </c>
      <c r="C42" s="68"/>
      <c r="D42" s="11"/>
      <c r="E42" s="81">
        <f>E40+E41+E39</f>
        <v>76.12</v>
      </c>
      <c r="F42" s="82"/>
      <c r="G42" s="83"/>
      <c r="H42" s="16"/>
      <c r="I42" s="5"/>
    </row>
    <row r="43" spans="1:25" s="40" customFormat="1" x14ac:dyDescent="0.25">
      <c r="A43" s="29"/>
      <c r="B43" s="25" t="s">
        <v>47</v>
      </c>
      <c r="C43" s="53">
        <v>82807244545</v>
      </c>
      <c r="D43" s="25" t="s">
        <v>75</v>
      </c>
      <c r="E43" s="84">
        <v>37.5</v>
      </c>
      <c r="F43" s="85"/>
      <c r="G43" s="86"/>
      <c r="H43" s="54" t="s">
        <v>48</v>
      </c>
      <c r="I43" s="5" t="s">
        <v>84</v>
      </c>
      <c r="L43" s="41"/>
      <c r="T43" s="41"/>
      <c r="X43" s="41"/>
    </row>
    <row r="44" spans="1:25" s="40" customFormat="1" x14ac:dyDescent="0.25">
      <c r="A44" s="12" t="s">
        <v>15</v>
      </c>
      <c r="B44" s="10" t="s">
        <v>37</v>
      </c>
      <c r="C44" s="68"/>
      <c r="D44" s="11"/>
      <c r="E44" s="81">
        <f>E43</f>
        <v>37.5</v>
      </c>
      <c r="F44" s="82"/>
      <c r="G44" s="83"/>
      <c r="H44" s="16"/>
      <c r="I44" s="5"/>
      <c r="L44" s="41"/>
      <c r="T44" s="41"/>
      <c r="X44" s="41"/>
    </row>
    <row r="45" spans="1:25" x14ac:dyDescent="0.25">
      <c r="A45" s="42"/>
      <c r="B45" s="57" t="s">
        <v>88</v>
      </c>
      <c r="C45" s="70" t="s">
        <v>89</v>
      </c>
      <c r="D45" s="42" t="s">
        <v>41</v>
      </c>
      <c r="E45" s="115">
        <v>31.56</v>
      </c>
      <c r="F45" s="116"/>
      <c r="G45" s="117"/>
      <c r="H45" s="54" t="s">
        <v>46</v>
      </c>
      <c r="I45" s="5" t="s">
        <v>84</v>
      </c>
    </row>
    <row r="46" spans="1:25" x14ac:dyDescent="0.25">
      <c r="A46" s="12" t="s">
        <v>16</v>
      </c>
      <c r="B46" s="10" t="s">
        <v>37</v>
      </c>
      <c r="C46" s="71"/>
      <c r="D46" s="23"/>
      <c r="E46" s="81">
        <f>E45</f>
        <v>31.56</v>
      </c>
      <c r="F46" s="82"/>
      <c r="G46" s="83"/>
      <c r="H46" s="16"/>
      <c r="I46" s="5"/>
    </row>
    <row r="47" spans="1:25" x14ac:dyDescent="0.25">
      <c r="A47" s="8"/>
      <c r="B47" s="30" t="s">
        <v>67</v>
      </c>
      <c r="C47" s="62">
        <v>52981606243</v>
      </c>
      <c r="D47" s="31" t="s">
        <v>41</v>
      </c>
      <c r="E47" s="84">
        <v>618.75</v>
      </c>
      <c r="F47" s="85"/>
      <c r="G47" s="86"/>
      <c r="H47" s="54" t="s">
        <v>48</v>
      </c>
      <c r="I47" s="5" t="s">
        <v>84</v>
      </c>
    </row>
    <row r="48" spans="1:25" x14ac:dyDescent="0.25">
      <c r="A48" s="12" t="s">
        <v>17</v>
      </c>
      <c r="B48" s="10" t="s">
        <v>37</v>
      </c>
      <c r="C48" s="68"/>
      <c r="D48" s="11"/>
      <c r="E48" s="81">
        <f>E47</f>
        <v>618.75</v>
      </c>
      <c r="F48" s="82"/>
      <c r="G48" s="83"/>
      <c r="H48" s="16"/>
      <c r="I48" s="5"/>
    </row>
    <row r="49" spans="1:24" x14ac:dyDescent="0.25">
      <c r="A49" s="45"/>
      <c r="B49" s="34" t="s">
        <v>90</v>
      </c>
      <c r="C49" s="66" t="s">
        <v>92</v>
      </c>
      <c r="D49" s="46" t="s">
        <v>39</v>
      </c>
      <c r="E49" s="84">
        <v>1500</v>
      </c>
      <c r="F49" s="85"/>
      <c r="G49" s="86"/>
      <c r="H49" s="54" t="s">
        <v>91</v>
      </c>
      <c r="I49" s="5" t="s">
        <v>84</v>
      </c>
    </row>
    <row r="50" spans="1:24" x14ac:dyDescent="0.25">
      <c r="A50" s="32" t="s">
        <v>18</v>
      </c>
      <c r="B50" s="10" t="s">
        <v>37</v>
      </c>
      <c r="C50" s="68"/>
      <c r="D50" s="9"/>
      <c r="E50" s="81">
        <f>E49</f>
        <v>1500</v>
      </c>
      <c r="F50" s="82"/>
      <c r="G50" s="83"/>
      <c r="H50" s="9"/>
      <c r="I50" s="5"/>
    </row>
    <row r="51" spans="1:24" x14ac:dyDescent="0.25">
      <c r="A51" s="44"/>
      <c r="B51" s="43" t="s">
        <v>93</v>
      </c>
      <c r="C51" s="72" t="s">
        <v>78</v>
      </c>
      <c r="D51" s="47" t="s">
        <v>39</v>
      </c>
      <c r="E51" s="115">
        <v>115</v>
      </c>
      <c r="F51" s="116"/>
      <c r="G51" s="117"/>
      <c r="H51" s="54" t="s">
        <v>91</v>
      </c>
      <c r="I51" s="39" t="s">
        <v>84</v>
      </c>
    </row>
    <row r="52" spans="1:24" x14ac:dyDescent="0.25">
      <c r="A52" s="32" t="s">
        <v>19</v>
      </c>
      <c r="B52" s="35" t="s">
        <v>37</v>
      </c>
      <c r="C52" s="73"/>
      <c r="D52" s="23"/>
      <c r="E52" s="81">
        <f>E51</f>
        <v>115</v>
      </c>
      <c r="F52" s="82"/>
      <c r="G52" s="83"/>
      <c r="H52" s="9"/>
      <c r="I52" s="5"/>
    </row>
    <row r="53" spans="1:24" x14ac:dyDescent="0.25">
      <c r="A53" s="44"/>
      <c r="B53" s="25" t="s">
        <v>85</v>
      </c>
      <c r="C53" s="28">
        <v>75005502105</v>
      </c>
      <c r="D53" s="25" t="s">
        <v>41</v>
      </c>
      <c r="E53" s="84">
        <v>500</v>
      </c>
      <c r="F53" s="85"/>
      <c r="G53" s="86"/>
      <c r="H53" s="52" t="s">
        <v>42</v>
      </c>
      <c r="I53" s="39" t="s">
        <v>84</v>
      </c>
    </row>
    <row r="54" spans="1:24" x14ac:dyDescent="0.25">
      <c r="A54" s="32" t="s">
        <v>20</v>
      </c>
      <c r="B54" s="35" t="s">
        <v>37</v>
      </c>
      <c r="C54" s="73"/>
      <c r="D54" s="23"/>
      <c r="E54" s="81">
        <f>E53</f>
        <v>500</v>
      </c>
      <c r="F54" s="82"/>
      <c r="G54" s="83"/>
      <c r="H54" s="9"/>
      <c r="I54" s="5"/>
    </row>
    <row r="55" spans="1:24" x14ac:dyDescent="0.25">
      <c r="A55" s="122"/>
      <c r="B55" s="126" t="s">
        <v>38</v>
      </c>
      <c r="C55" s="138">
        <v>53056966535</v>
      </c>
      <c r="D55" s="97" t="s">
        <v>39</v>
      </c>
      <c r="E55" s="115">
        <f>22.98+19.97+239.34+24.3</f>
        <v>306.59000000000003</v>
      </c>
      <c r="F55" s="116"/>
      <c r="G55" s="117"/>
      <c r="H55" s="52" t="s">
        <v>71</v>
      </c>
      <c r="I55" s="5" t="s">
        <v>84</v>
      </c>
    </row>
    <row r="56" spans="1:24" ht="15.75" customHeight="1" x14ac:dyDescent="0.25">
      <c r="A56" s="123"/>
      <c r="B56" s="127"/>
      <c r="C56" s="139"/>
      <c r="D56" s="98"/>
      <c r="E56" s="115">
        <v>4.57</v>
      </c>
      <c r="F56" s="116"/>
      <c r="G56" s="117"/>
      <c r="H56" s="5" t="s">
        <v>44</v>
      </c>
      <c r="I56" s="39" t="s">
        <v>84</v>
      </c>
    </row>
    <row r="57" spans="1:24" x14ac:dyDescent="0.25">
      <c r="A57" s="32" t="s">
        <v>21</v>
      </c>
      <c r="B57" s="35" t="s">
        <v>37</v>
      </c>
      <c r="C57" s="73"/>
      <c r="D57" s="23"/>
      <c r="E57" s="81">
        <f>E55+E56</f>
        <v>311.16000000000003</v>
      </c>
      <c r="F57" s="82"/>
      <c r="G57" s="83"/>
      <c r="H57" s="9"/>
      <c r="I57" s="5"/>
    </row>
    <row r="58" spans="1:24" x14ac:dyDescent="0.25">
      <c r="A58" s="44"/>
      <c r="B58" s="43"/>
      <c r="C58" s="72"/>
      <c r="D58" s="47"/>
      <c r="E58" s="115">
        <v>30</v>
      </c>
      <c r="F58" s="116"/>
      <c r="G58" s="117"/>
      <c r="H58" s="39" t="s">
        <v>71</v>
      </c>
      <c r="I58" s="39" t="s">
        <v>84</v>
      </c>
    </row>
    <row r="59" spans="1:24" x14ac:dyDescent="0.25">
      <c r="A59" s="12" t="s">
        <v>22</v>
      </c>
      <c r="B59" s="10" t="s">
        <v>37</v>
      </c>
      <c r="C59" s="68"/>
      <c r="D59" s="9"/>
      <c r="E59" s="81">
        <f>E58</f>
        <v>30</v>
      </c>
      <c r="F59" s="82"/>
      <c r="G59" s="83"/>
      <c r="H59" s="9"/>
      <c r="I59" s="5"/>
    </row>
    <row r="60" spans="1:24" x14ac:dyDescent="0.25">
      <c r="A60" s="130"/>
      <c r="B60" s="99" t="s">
        <v>76</v>
      </c>
      <c r="C60" s="100" t="s">
        <v>77</v>
      </c>
      <c r="D60" s="97" t="s">
        <v>41</v>
      </c>
      <c r="E60" s="115">
        <v>648.17999999999995</v>
      </c>
      <c r="F60" s="116"/>
      <c r="G60" s="117"/>
      <c r="H60" s="39" t="s">
        <v>71</v>
      </c>
      <c r="I60" s="39" t="s">
        <v>84</v>
      </c>
    </row>
    <row r="61" spans="1:24" x14ac:dyDescent="0.25">
      <c r="A61" s="123"/>
      <c r="B61" s="98"/>
      <c r="C61" s="101"/>
      <c r="D61" s="98"/>
      <c r="E61" s="84">
        <v>183.09</v>
      </c>
      <c r="F61" s="85"/>
      <c r="G61" s="86"/>
      <c r="H61" s="54" t="s">
        <v>71</v>
      </c>
      <c r="I61" s="5" t="s">
        <v>84</v>
      </c>
    </row>
    <row r="62" spans="1:24" x14ac:dyDescent="0.25">
      <c r="A62" s="32" t="s">
        <v>23</v>
      </c>
      <c r="B62" s="35" t="s">
        <v>37</v>
      </c>
      <c r="C62" s="73"/>
      <c r="D62" s="23"/>
      <c r="E62" s="81">
        <f>E60+E61</f>
        <v>831.27</v>
      </c>
      <c r="F62" s="82"/>
      <c r="G62" s="83"/>
      <c r="H62" s="9"/>
      <c r="I62" s="5"/>
    </row>
    <row r="63" spans="1:24" x14ac:dyDescent="0.25">
      <c r="A63" s="44"/>
      <c r="B63" s="25" t="s">
        <v>72</v>
      </c>
      <c r="C63" s="28" t="s">
        <v>73</v>
      </c>
      <c r="D63" s="25" t="s">
        <v>74</v>
      </c>
      <c r="E63" s="84">
        <v>198.5</v>
      </c>
      <c r="F63" s="85"/>
      <c r="G63" s="86"/>
      <c r="H63" s="5" t="s">
        <v>46</v>
      </c>
      <c r="I63" s="5" t="s">
        <v>84</v>
      </c>
      <c r="X63" s="41"/>
    </row>
    <row r="64" spans="1:24" x14ac:dyDescent="0.25">
      <c r="A64" s="32" t="s">
        <v>24</v>
      </c>
      <c r="B64" s="35" t="s">
        <v>37</v>
      </c>
      <c r="C64" s="73"/>
      <c r="D64" s="23"/>
      <c r="E64" s="81">
        <f>E63</f>
        <v>198.5</v>
      </c>
      <c r="F64" s="82"/>
      <c r="G64" s="83"/>
      <c r="H64" s="9"/>
      <c r="I64" s="5"/>
      <c r="X64" s="41"/>
    </row>
    <row r="65" spans="1:24" x14ac:dyDescent="0.25">
      <c r="A65" s="44"/>
      <c r="B65" s="5" t="s">
        <v>79</v>
      </c>
      <c r="C65" s="58" t="s">
        <v>94</v>
      </c>
      <c r="D65" s="5" t="s">
        <v>41</v>
      </c>
      <c r="E65" s="84">
        <v>168.96</v>
      </c>
      <c r="F65" s="85"/>
      <c r="G65" s="86"/>
      <c r="H65" s="5" t="s">
        <v>46</v>
      </c>
      <c r="I65" s="5" t="s">
        <v>84</v>
      </c>
      <c r="X65" s="41"/>
    </row>
    <row r="66" spans="1:24" s="40" customFormat="1" x14ac:dyDescent="0.25">
      <c r="A66" s="32" t="s">
        <v>25</v>
      </c>
      <c r="B66" s="35" t="s">
        <v>37</v>
      </c>
      <c r="C66" s="73"/>
      <c r="D66" s="24"/>
      <c r="E66" s="81">
        <f>E65</f>
        <v>168.96</v>
      </c>
      <c r="F66" s="82"/>
      <c r="G66" s="83"/>
      <c r="H66" s="49"/>
      <c r="I66" s="5"/>
      <c r="L66" s="41"/>
      <c r="T66" s="41"/>
      <c r="X66" s="41"/>
    </row>
    <row r="67" spans="1:24" x14ac:dyDescent="0.25">
      <c r="A67" s="13"/>
      <c r="B67" s="7" t="s">
        <v>95</v>
      </c>
      <c r="C67" s="56"/>
      <c r="D67" s="9"/>
      <c r="E67" s="78">
        <f>E38+E36+E34+E32+E30+E27+E25+K25+E23+E21+E19+E13+E11+E42+E44+E48+E50+E46+E16+E62+E59+E57+E54+E52+E64+E66</f>
        <v>53171.69000000001</v>
      </c>
      <c r="F67" s="79"/>
      <c r="G67" s="80"/>
      <c r="H67" s="16"/>
      <c r="I67" s="5"/>
    </row>
    <row r="68" spans="1:24" x14ac:dyDescent="0.25">
      <c r="A68" s="14"/>
      <c r="I68" s="20"/>
      <c r="X68" s="41"/>
    </row>
    <row r="69" spans="1:24" x14ac:dyDescent="0.25">
      <c r="D69" s="94"/>
      <c r="E69" s="94"/>
      <c r="F69" s="94"/>
      <c r="I69" s="20"/>
    </row>
    <row r="70" spans="1:24" s="40" customFormat="1" x14ac:dyDescent="0.25">
      <c r="A70"/>
      <c r="B70"/>
      <c r="C70" s="74"/>
      <c r="D70" s="94"/>
      <c r="E70" s="94"/>
      <c r="F70" s="94"/>
      <c r="G70" s="22"/>
      <c r="H70" s="20"/>
      <c r="I70" s="20"/>
      <c r="L70" s="41"/>
      <c r="T70" s="41"/>
      <c r="X70" s="20"/>
    </row>
    <row r="71" spans="1:24" x14ac:dyDescent="0.25">
      <c r="A71" s="14"/>
      <c r="X71" s="41"/>
    </row>
    <row r="72" spans="1:24" x14ac:dyDescent="0.25">
      <c r="A72" s="14"/>
      <c r="I72" s="20"/>
      <c r="O72" s="20"/>
    </row>
    <row r="73" spans="1:24" x14ac:dyDescent="0.25">
      <c r="A73" s="14"/>
      <c r="I73" s="20"/>
    </row>
    <row r="74" spans="1:24" s="40" customFormat="1" x14ac:dyDescent="0.25">
      <c r="A74" s="14"/>
      <c r="B74"/>
      <c r="C74" s="74"/>
      <c r="D74"/>
      <c r="E74"/>
      <c r="F74"/>
      <c r="G74"/>
      <c r="H74"/>
      <c r="I74" s="20"/>
      <c r="L74" s="41"/>
      <c r="T74" s="41"/>
      <c r="X74" s="20"/>
    </row>
    <row r="75" spans="1:24" x14ac:dyDescent="0.25">
      <c r="A75" s="14"/>
    </row>
    <row r="76" spans="1:24" s="40" customFormat="1" x14ac:dyDescent="0.25">
      <c r="A76" s="14"/>
      <c r="B76"/>
      <c r="C76" s="74"/>
      <c r="D76"/>
      <c r="E76"/>
      <c r="F76"/>
      <c r="G76"/>
      <c r="H76"/>
      <c r="I76"/>
      <c r="L76" s="41"/>
      <c r="T76" s="41"/>
      <c r="X76" s="20"/>
    </row>
    <row r="77" spans="1:24" x14ac:dyDescent="0.25">
      <c r="A77" s="14"/>
    </row>
    <row r="78" spans="1:24" x14ac:dyDescent="0.25">
      <c r="A78" s="14"/>
    </row>
    <row r="79" spans="1:24" x14ac:dyDescent="0.25">
      <c r="A79" s="14"/>
    </row>
    <row r="80" spans="1:24" x14ac:dyDescent="0.25">
      <c r="A80" s="14"/>
    </row>
    <row r="81" spans="1:24" x14ac:dyDescent="0.25">
      <c r="A81" s="14"/>
    </row>
    <row r="82" spans="1:24" x14ac:dyDescent="0.25">
      <c r="A82" s="14"/>
    </row>
    <row r="83" spans="1:24" x14ac:dyDescent="0.25">
      <c r="A83" s="14"/>
    </row>
    <row r="84" spans="1:24" x14ac:dyDescent="0.25">
      <c r="A84" s="14"/>
    </row>
    <row r="85" spans="1:24" x14ac:dyDescent="0.25">
      <c r="A85" s="14"/>
    </row>
    <row r="86" spans="1:24" x14ac:dyDescent="0.25">
      <c r="A86" s="14"/>
    </row>
    <row r="87" spans="1:24" x14ac:dyDescent="0.25">
      <c r="A87" s="14"/>
    </row>
    <row r="88" spans="1:24" x14ac:dyDescent="0.25">
      <c r="A88" s="14"/>
      <c r="I88" s="1"/>
    </row>
    <row r="89" spans="1:24" x14ac:dyDescent="0.25">
      <c r="A89" s="14"/>
      <c r="I89" s="1"/>
    </row>
    <row r="90" spans="1:24" s="40" customFormat="1" x14ac:dyDescent="0.25">
      <c r="A90" s="14"/>
      <c r="B90"/>
      <c r="C90" s="74"/>
      <c r="D90"/>
      <c r="E90"/>
      <c r="F90"/>
      <c r="G90"/>
      <c r="H90"/>
      <c r="I90" s="1"/>
      <c r="L90" s="41"/>
      <c r="T90" s="41"/>
      <c r="X90" s="41"/>
    </row>
    <row r="91" spans="1:24" x14ac:dyDescent="0.25">
      <c r="A91" s="14"/>
    </row>
    <row r="92" spans="1:24" x14ac:dyDescent="0.25">
      <c r="A92" s="14"/>
    </row>
    <row r="93" spans="1:24" x14ac:dyDescent="0.25">
      <c r="A93" s="14"/>
    </row>
    <row r="94" spans="1:24" x14ac:dyDescent="0.25">
      <c r="A94" s="14"/>
    </row>
    <row r="96" spans="1:24" s="40" customFormat="1" x14ac:dyDescent="0.25">
      <c r="A96"/>
      <c r="B96"/>
      <c r="C96" s="74"/>
      <c r="D96"/>
      <c r="E96"/>
      <c r="F96"/>
      <c r="G96"/>
      <c r="H96"/>
      <c r="I96"/>
      <c r="L96" s="41"/>
      <c r="T96" s="41"/>
      <c r="X96" s="41"/>
    </row>
    <row r="101" spans="24:25" x14ac:dyDescent="0.25">
      <c r="X101"/>
    </row>
    <row r="103" spans="24:25" x14ac:dyDescent="0.25">
      <c r="X103"/>
    </row>
    <row r="105" spans="24:25" ht="16.5" customHeight="1" x14ac:dyDescent="0.25"/>
    <row r="111" spans="24:25" ht="15.75" customHeight="1" x14ac:dyDescent="0.25">
      <c r="Y111" s="20"/>
    </row>
    <row r="112" spans="24:25" ht="15.75" customHeight="1" x14ac:dyDescent="0.25"/>
    <row r="124" spans="24:24" x14ac:dyDescent="0.25">
      <c r="X124"/>
    </row>
    <row r="135" spans="10:10" x14ac:dyDescent="0.25">
      <c r="J135" s="20"/>
    </row>
    <row r="184" ht="15" customHeight="1" x14ac:dyDescent="0.25"/>
    <row r="186" ht="12.75" customHeight="1" x14ac:dyDescent="0.25"/>
    <row r="193" spans="1:24" x14ac:dyDescent="0.25">
      <c r="X193" s="21"/>
    </row>
    <row r="194" spans="1:24" x14ac:dyDescent="0.25">
      <c r="X194" s="21"/>
    </row>
    <row r="195" spans="1:24" x14ac:dyDescent="0.25">
      <c r="X195" s="21"/>
    </row>
    <row r="196" spans="1:24" x14ac:dyDescent="0.25">
      <c r="J196" s="20"/>
      <c r="L196" s="143"/>
    </row>
    <row r="197" spans="1:24" x14ac:dyDescent="0.25">
      <c r="L197" s="143"/>
    </row>
    <row r="198" spans="1:24" x14ac:dyDescent="0.25">
      <c r="L198" s="143"/>
    </row>
    <row r="206" spans="1:24" s="1" customFormat="1" x14ac:dyDescent="0.25">
      <c r="A206"/>
      <c r="B206"/>
      <c r="C206" s="74"/>
      <c r="D206"/>
      <c r="E206"/>
      <c r="F206"/>
      <c r="G206"/>
      <c r="H206"/>
      <c r="I206"/>
      <c r="L206" s="41"/>
      <c r="T206" s="21"/>
      <c r="X206" s="20"/>
    </row>
    <row r="207" spans="1:24" s="1" customFormat="1" x14ac:dyDescent="0.25">
      <c r="A207"/>
      <c r="B207"/>
      <c r="C207" s="74"/>
      <c r="D207"/>
      <c r="E207"/>
      <c r="F207"/>
      <c r="G207"/>
      <c r="H207"/>
      <c r="I207"/>
      <c r="L207" s="41"/>
      <c r="T207" s="21"/>
      <c r="X207" s="20"/>
    </row>
    <row r="208" spans="1:24" s="1" customFormat="1" x14ac:dyDescent="0.25">
      <c r="A208"/>
      <c r="B208"/>
      <c r="C208" s="74"/>
      <c r="D208"/>
      <c r="E208"/>
      <c r="F208"/>
      <c r="G208"/>
      <c r="H208"/>
      <c r="I208"/>
      <c r="L208" s="41"/>
      <c r="T208" s="21"/>
      <c r="X208" s="20"/>
    </row>
  </sheetData>
  <mergeCells count="98">
    <mergeCell ref="E6:G6"/>
    <mergeCell ref="A1:H1"/>
    <mergeCell ref="A3:B3"/>
    <mergeCell ref="C3:H3"/>
    <mergeCell ref="A4:B4"/>
    <mergeCell ref="C4:H4"/>
    <mergeCell ref="A7:A10"/>
    <mergeCell ref="B7:B10"/>
    <mergeCell ref="C7:C10"/>
    <mergeCell ref="D7:D10"/>
    <mergeCell ref="E7:G7"/>
    <mergeCell ref="E8:G8"/>
    <mergeCell ref="E9:G9"/>
    <mergeCell ref="A14:A15"/>
    <mergeCell ref="B14:B15"/>
    <mergeCell ref="C14:C15"/>
    <mergeCell ref="D14:D15"/>
    <mergeCell ref="E14:G14"/>
    <mergeCell ref="E15:G15"/>
    <mergeCell ref="E16:G16"/>
    <mergeCell ref="E17:G17"/>
    <mergeCell ref="E18:G18"/>
    <mergeCell ref="Y9:Y32"/>
    <mergeCell ref="E10:G10"/>
    <mergeCell ref="E11:G11"/>
    <mergeCell ref="E12:G12"/>
    <mergeCell ref="E13:G13"/>
    <mergeCell ref="E25:G25"/>
    <mergeCell ref="E26:G26"/>
    <mergeCell ref="E27:G27"/>
    <mergeCell ref="E29:G29"/>
    <mergeCell ref="E19:G19"/>
    <mergeCell ref="E20:G20"/>
    <mergeCell ref="E21:G21"/>
    <mergeCell ref="E22:G22"/>
    <mergeCell ref="E23:G23"/>
    <mergeCell ref="E24:G24"/>
    <mergeCell ref="E35:G35"/>
    <mergeCell ref="E36:G36"/>
    <mergeCell ref="E37:G37"/>
    <mergeCell ref="E30:G30"/>
    <mergeCell ref="E31:G31"/>
    <mergeCell ref="E32:G32"/>
    <mergeCell ref="E33:G33"/>
    <mergeCell ref="E34:G34"/>
    <mergeCell ref="E46:G46"/>
    <mergeCell ref="E47:G47"/>
    <mergeCell ref="E48:G48"/>
    <mergeCell ref="E38:G38"/>
    <mergeCell ref="E41:G41"/>
    <mergeCell ref="E42:G42"/>
    <mergeCell ref="E43:G43"/>
    <mergeCell ref="E44:G44"/>
    <mergeCell ref="E45:G45"/>
    <mergeCell ref="C55:C56"/>
    <mergeCell ref="D55:D56"/>
    <mergeCell ref="E55:G55"/>
    <mergeCell ref="E56:G56"/>
    <mergeCell ref="E51:G51"/>
    <mergeCell ref="E52:G52"/>
    <mergeCell ref="E53:G53"/>
    <mergeCell ref="E67:G67"/>
    <mergeCell ref="D69:F69"/>
    <mergeCell ref="D70:F70"/>
    <mergeCell ref="E40:G40"/>
    <mergeCell ref="E64:G64"/>
    <mergeCell ref="E65:G65"/>
    <mergeCell ref="E66:G66"/>
    <mergeCell ref="E57:G57"/>
    <mergeCell ref="E58:G58"/>
    <mergeCell ref="E59:G59"/>
    <mergeCell ref="E61:G61"/>
    <mergeCell ref="E62:G62"/>
    <mergeCell ref="E63:G63"/>
    <mergeCell ref="E54:G54"/>
    <mergeCell ref="E49:G49"/>
    <mergeCell ref="E50:G50"/>
    <mergeCell ref="A17:A18"/>
    <mergeCell ref="B17:B18"/>
    <mergeCell ref="C17:C18"/>
    <mergeCell ref="D17:D18"/>
    <mergeCell ref="A28:A29"/>
    <mergeCell ref="B28:B29"/>
    <mergeCell ref="C28:C29"/>
    <mergeCell ref="D28:D29"/>
    <mergeCell ref="E28:G28"/>
    <mergeCell ref="A60:A61"/>
    <mergeCell ref="B60:B61"/>
    <mergeCell ref="C60:C61"/>
    <mergeCell ref="D60:D61"/>
    <mergeCell ref="E60:G60"/>
    <mergeCell ref="A39:A41"/>
    <mergeCell ref="B39:B41"/>
    <mergeCell ref="C39:C41"/>
    <mergeCell ref="D39:D41"/>
    <mergeCell ref="E39:G39"/>
    <mergeCell ref="A55:A56"/>
    <mergeCell ref="B55:B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2026-03-03T13:14:36Z</dcterms:modified>
</cp:coreProperties>
</file>