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_Klara\Informacija o trošenju sredstava\"/>
    </mc:Choice>
  </mc:AlternateContent>
  <xr:revisionPtr revIDLastSave="0" documentId="13_ncr:1_{86428896-F1C9-43EA-8723-C01B1499E5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SINAC 2025" sheetId="27" r:id="rId1"/>
  </sheets>
  <definedNames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4" i="27" l="1"/>
  <c r="X104" i="27"/>
  <c r="E103" i="27"/>
  <c r="E101" i="27"/>
  <c r="E93" i="27"/>
  <c r="E99" i="27"/>
  <c r="E52" i="27"/>
  <c r="E97" i="27"/>
  <c r="E95" i="27"/>
  <c r="E61" i="27"/>
  <c r="E90" i="27"/>
  <c r="E88" i="27"/>
  <c r="E32" i="27"/>
  <c r="E26" i="27"/>
  <c r="E85" i="27"/>
  <c r="E83" i="27"/>
  <c r="E81" i="27"/>
  <c r="E40" i="27"/>
  <c r="E79" i="27"/>
  <c r="E77" i="27"/>
  <c r="E56" i="27"/>
  <c r="E45" i="27"/>
  <c r="E74" i="27"/>
  <c r="E72" i="27"/>
  <c r="E69" i="27"/>
  <c r="E63" i="27"/>
  <c r="E13" i="27"/>
  <c r="E8" i="27"/>
  <c r="E11" i="27" s="1"/>
  <c r="Y8" i="27" s="1"/>
  <c r="E14" i="27"/>
  <c r="E67" i="27"/>
  <c r="E65" i="27"/>
  <c r="E58" i="27"/>
  <c r="E49" i="27"/>
  <c r="E47" i="27"/>
  <c r="E42" i="27"/>
  <c r="E36" i="27"/>
  <c r="E34" i="27"/>
  <c r="T29" i="27"/>
  <c r="T145" i="27" s="1"/>
  <c r="E28" i="27"/>
  <c r="E24" i="27"/>
  <c r="E22" i="27"/>
  <c r="E19" i="27"/>
  <c r="E17" i="27"/>
  <c r="E15" i="27" l="1"/>
  <c r="L160" i="27"/>
</calcChain>
</file>

<file path=xl/sharedStrings.xml><?xml version="1.0" encoding="utf-8"?>
<sst xmlns="http://schemas.openxmlformats.org/spreadsheetml/2006/main" count="295" uniqueCount="140">
  <si>
    <t xml:space="preserve">NAZIV ISPLATITELJA: </t>
  </si>
  <si>
    <t xml:space="preserve">ISPLATE SREDSTAVA ZA RAZDOBLJE: 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</si>
  <si>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</si>
  <si>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</si>
  <si>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</si>
  <si>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</si>
  <si>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</si>
  <si>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</si>
  <si>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</si>
  <si>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</si>
  <si>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</si>
  <si>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</si>
  <si>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</si>
  <si>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</si>
  <si>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</si>
  <si>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</si>
  <si>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</si>
  <si>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</si>
  <si>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</si>
  <si>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</si>
  <si>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</si>
  <si>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</si>
  <si>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</si>
  <si>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</si>
  <si>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</si>
  <si>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</si>
  <si>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</si>
  <si>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</si>
  <si>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</si>
  <si>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</si>
  <si>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</si>
  <si>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</si>
  <si>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</si>
  <si>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</si>
  <si>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</si>
  <si>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</si>
  <si>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</si>
  <si>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REDNI BROJ</t>
  </si>
  <si>
    <t>NAZIV PRIMATELJA</t>
  </si>
  <si>
    <t>OIB PRIMATELJA</t>
  </si>
  <si>
    <t>SJEDIŠTE / PREBIVALIŠTE PRIMATELJA</t>
  </si>
  <si>
    <t>VRSTA RASHODA / IZDATKA</t>
  </si>
  <si>
    <t>1.</t>
  </si>
  <si>
    <t>NAČIN OBJAVE ISPLAĆENOG IZNOSA</t>
  </si>
  <si>
    <t>3111 Plaće za redovan rad (bez bolovanja na teret Hzzo)</t>
  </si>
  <si>
    <t>3121 Ostali rashodi za zaposlene</t>
  </si>
  <si>
    <t>3132 Doprinos za obvezno zdravstevno</t>
  </si>
  <si>
    <t>3212 Naknada za prijevoz sa posla i na posao</t>
  </si>
  <si>
    <t>Ukupno</t>
  </si>
  <si>
    <t>Raiffeisen bank</t>
  </si>
  <si>
    <t>Zagreb</t>
  </si>
  <si>
    <t xml:space="preserve">3431 Bankarske usluge i usluge platnog prometa </t>
  </si>
  <si>
    <t>Dubrovnik</t>
  </si>
  <si>
    <t>3237 Intelektualne i osobne usluge</t>
  </si>
  <si>
    <t xml:space="preserve">Con teh </t>
  </si>
  <si>
    <t>4214 Ostali građevinski objekti</t>
  </si>
  <si>
    <t>A1 Hrvatska d.o.o.</t>
  </si>
  <si>
    <t>3231 Usluge telefona, pošte i prijevoza</t>
  </si>
  <si>
    <t>Ingatest</t>
  </si>
  <si>
    <t>3239 Ostale usluge</t>
  </si>
  <si>
    <t>Dom izgradnja d.o.o.</t>
  </si>
  <si>
    <t>Unicitas d.o.o.</t>
  </si>
  <si>
    <t>3238 Računalne usluge</t>
  </si>
  <si>
    <t>Securitas Hrvatska d.o.o.</t>
  </si>
  <si>
    <t>Split</t>
  </si>
  <si>
    <t>Građevinar Quelin d.d.</t>
  </si>
  <si>
    <t>Canosa inženjering d.o.o.</t>
  </si>
  <si>
    <t>Hep opskrba d.o.o.</t>
  </si>
  <si>
    <t>3223 Energija</t>
  </si>
  <si>
    <t>Perfectum d.o.o.</t>
  </si>
  <si>
    <t>Com eng d.o.o.</t>
  </si>
  <si>
    <t>Almel Dubrovnik d.o.o.</t>
  </si>
  <si>
    <t>3232 Usluge tek. i invest.održavanja</t>
  </si>
  <si>
    <t>3293 Reprezentacija</t>
  </si>
  <si>
    <t>3234 Komunalne usluge</t>
  </si>
  <si>
    <t>Čistoća d.o.o.</t>
  </si>
  <si>
    <t>Hrvatska radio televizija</t>
  </si>
  <si>
    <t>Zagareb</t>
  </si>
  <si>
    <t>3299 Ostali nespomenuti rashodi poslovanja</t>
  </si>
  <si>
    <t>Hp-Hrvatska pošta d.d.</t>
  </si>
  <si>
    <t>ZAVOD ZA OBNOVU DUBROVNIKA, CVIJETE ZUZORIĆ 6, 20000 DUBROVNIK</t>
  </si>
  <si>
    <t xml:space="preserve">INFORMACIJA O TROŠENJU SREDSTAVA </t>
  </si>
  <si>
    <t>29516396467</t>
  </si>
  <si>
    <t>21777333810</t>
  </si>
  <si>
    <t>00862047577</t>
  </si>
  <si>
    <t xml:space="preserve">Vodovod Dubrovnik </t>
  </si>
  <si>
    <t>Arcus ingenium d.o.o.</t>
  </si>
  <si>
    <t>52981606243</t>
  </si>
  <si>
    <t>Sigma servis d.o.o.</t>
  </si>
  <si>
    <t>40715047620</t>
  </si>
  <si>
    <t>3232 Usluge tekućeg i investicijskog održavanja</t>
  </si>
  <si>
    <t>Studio Quasar d.o.o.</t>
  </si>
  <si>
    <t>79388708750</t>
  </si>
  <si>
    <t>4511 Dodatna ulaganja na građevinskim objektima</t>
  </si>
  <si>
    <t>Narodne novine d.d.</t>
  </si>
  <si>
    <t>64546066176</t>
  </si>
  <si>
    <t>3233 Usluge promiđbe i informiranja</t>
  </si>
  <si>
    <t>Konzum plus d.o.o.</t>
  </si>
  <si>
    <t>39.</t>
  </si>
  <si>
    <t>Nautika d.o.o.</t>
  </si>
  <si>
    <t>Velika Gorica</t>
  </si>
  <si>
    <t>Koprivnica</t>
  </si>
  <si>
    <t>Dubrovnik-Trsteno</t>
  </si>
  <si>
    <t>62226620908</t>
  </si>
  <si>
    <t>Lilipu turistički obrt</t>
  </si>
  <si>
    <t>Voda servis Vlaho d.o.o.</t>
  </si>
  <si>
    <t>88770197228</t>
  </si>
  <si>
    <t>Maskeron d.o.o.</t>
  </si>
  <si>
    <t>64156915329</t>
  </si>
  <si>
    <t xml:space="preserve">Odvjetnik Maroje Kolendić </t>
  </si>
  <si>
    <t>3221 Uredski materijal i ostali mater.rashodi</t>
  </si>
  <si>
    <t>Isplatitelj</t>
  </si>
  <si>
    <t>Zod</t>
  </si>
  <si>
    <t>Grad Dubrovnik</t>
  </si>
  <si>
    <t>Projekt 22 d.o.o.</t>
  </si>
  <si>
    <t>Dubravka</t>
  </si>
  <si>
    <t xml:space="preserve">Libertas inženjering d.o.o. </t>
  </si>
  <si>
    <t>37130533420</t>
  </si>
  <si>
    <t>Topolo</t>
  </si>
  <si>
    <t>Ured ovl.inž.Ivana Mucić</t>
  </si>
  <si>
    <t>41967540809</t>
  </si>
  <si>
    <t>PROSINAC 2025.</t>
  </si>
  <si>
    <t>UKUPNO ZA PROSINAC 2025.</t>
  </si>
  <si>
    <t>Dar djeci</t>
  </si>
  <si>
    <t>Božićnice</t>
  </si>
  <si>
    <t>Pomoć-rođenje djeteta</t>
  </si>
  <si>
    <t>3121 Osatali rashodi za zaposlene</t>
  </si>
  <si>
    <t xml:space="preserve">Artor obrt </t>
  </si>
  <si>
    <t>32907106182</t>
  </si>
  <si>
    <t>Alfaplan d.o.o.</t>
  </si>
  <si>
    <t>83414766702</t>
  </si>
  <si>
    <t>Planaxis d.o.o.-podugovaratelj Alfaplana</t>
  </si>
  <si>
    <t>Hotel Lero  d.o.o.</t>
  </si>
  <si>
    <t>3241 Naknada troškova osobama izvan radnog odnosa</t>
  </si>
  <si>
    <t>97744396969</t>
  </si>
  <si>
    <t>Adriatik građenje j.d.o.o.</t>
  </si>
  <si>
    <t>75785967207</t>
  </si>
  <si>
    <t xml:space="preserve">Mihe obrt </t>
  </si>
  <si>
    <t>05523744802</t>
  </si>
  <si>
    <t>51387086899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</si>
</sst>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1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2" fillId="0" borderId="0" xfId="0" applyFont="1"/>
    <xf numFmtId="49" fontId="1" fillId="0" borderId="1" xfId="1" applyNumberFormat="1" applyBorder="1" applyAlignment="1">
      <alignment horizontal="left" vertical="center"/>
    </xf>
    <xf numFmtId="164" fontId="0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7" fontId="4" fillId="0" borderId="0" xfId="0" applyNumberFormat="1" applyFont="1" applyAlignment="1">
      <alignment horizontal="center" vertical="center"/>
    </xf>
    <xf numFmtId="0" fontId="0" fillId="0" borderId="4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4" borderId="1" xfId="0" applyFont="1" applyFill="1" applyBorder="1"/>
    <xf numFmtId="0" fontId="0" fillId="0" borderId="1" xfId="0" applyBorder="1" applyAlignment="1">
      <alignment horizontal="right"/>
    </xf>
    <xf numFmtId="0" fontId="2" fillId="4" borderId="1" xfId="1" applyFont="1" applyFill="1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4" xfId="0" applyFill="1" applyBorder="1"/>
    <xf numFmtId="0" fontId="0" fillId="4" borderId="1" xfId="0" applyFill="1" applyBorder="1" applyAlignment="1">
      <alignment horizontal="right"/>
    </xf>
    <xf numFmtId="0" fontId="2" fillId="4" borderId="1" xfId="1" applyFont="1" applyFill="1" applyBorder="1" applyAlignment="1">
      <alignment horizontal="right"/>
    </xf>
    <xf numFmtId="0" fontId="0" fillId="0" borderId="0" xfId="0" applyAlignment="1">
      <alignment horizontal="right"/>
    </xf>
    <xf numFmtId="164" fontId="0" fillId="4" borderId="1" xfId="1" applyNumberFormat="1" applyFont="1" applyFill="1" applyBorder="1" applyAlignment="1">
      <alignment horizontal="right" vertical="center"/>
    </xf>
    <xf numFmtId="49" fontId="1" fillId="4" borderId="1" xfId="1" applyNumberForma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49" fontId="0" fillId="0" borderId="1" xfId="1" applyNumberFormat="1" applyFont="1" applyBorder="1" applyAlignment="1">
      <alignment horizontal="left" vertical="center"/>
    </xf>
    <xf numFmtId="0" fontId="0" fillId="4" borderId="1" xfId="0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4" fontId="0" fillId="0" borderId="0" xfId="0" applyNumberFormat="1"/>
    <xf numFmtId="4" fontId="2" fillId="0" borderId="0" xfId="0" applyNumberFormat="1" applyFont="1"/>
    <xf numFmtId="0" fontId="0" fillId="0" borderId="0" xfId="0" applyAlignment="1">
      <alignment horizontal="left"/>
    </xf>
    <xf numFmtId="0" fontId="0" fillId="4" borderId="10" xfId="0" applyFill="1" applyBorder="1"/>
    <xf numFmtId="0" fontId="0" fillId="4" borderId="12" xfId="0" applyFill="1" applyBorder="1"/>
    <xf numFmtId="0" fontId="0" fillId="0" borderId="12" xfId="0" applyBorder="1"/>
    <xf numFmtId="0" fontId="0" fillId="4" borderId="17" xfId="0" applyFill="1" applyBorder="1" applyAlignment="1">
      <alignment horizontal="left"/>
    </xf>
    <xf numFmtId="164" fontId="0" fillId="0" borderId="12" xfId="1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top"/>
    </xf>
    <xf numFmtId="164" fontId="0" fillId="0" borderId="12" xfId="1" applyNumberFormat="1" applyFont="1" applyBorder="1" applyAlignment="1">
      <alignment vertical="center"/>
    </xf>
    <xf numFmtId="0" fontId="0" fillId="4" borderId="12" xfId="0" applyFill="1" applyBorder="1" applyAlignment="1">
      <alignment horizontal="left"/>
    </xf>
    <xf numFmtId="164" fontId="0" fillId="0" borderId="13" xfId="1" applyNumberFormat="1" applyFont="1" applyBorder="1" applyAlignment="1">
      <alignment vertical="center"/>
    </xf>
    <xf numFmtId="0" fontId="0" fillId="0" borderId="13" xfId="0" applyBorder="1"/>
    <xf numFmtId="0" fontId="0" fillId="0" borderId="10" xfId="0" applyBorder="1"/>
    <xf numFmtId="49" fontId="1" fillId="4" borderId="19" xfId="1" applyNumberFormat="1" applyFill="1" applyBorder="1" applyAlignment="1">
      <alignment horizontal="left" vertical="center"/>
    </xf>
    <xf numFmtId="49" fontId="0" fillId="0" borderId="12" xfId="0" applyNumberFormat="1" applyBorder="1"/>
    <xf numFmtId="0" fontId="0" fillId="0" borderId="14" xfId="0" applyBorder="1"/>
    <xf numFmtId="4" fontId="0" fillId="6" borderId="0" xfId="0" applyNumberFormat="1" applyFill="1"/>
    <xf numFmtId="4" fontId="0" fillId="7" borderId="0" xfId="0" applyNumberFormat="1" applyFill="1"/>
    <xf numFmtId="0" fontId="0" fillId="4" borderId="12" xfId="0" applyFill="1" applyBorder="1" applyAlignment="1">
      <alignment horizontal="right"/>
    </xf>
    <xf numFmtId="49" fontId="0" fillId="4" borderId="12" xfId="0" applyNumberFormat="1" applyFill="1" applyBorder="1" applyAlignment="1">
      <alignment horizontal="left"/>
    </xf>
    <xf numFmtId="0" fontId="0" fillId="0" borderId="12" xfId="0" applyBorder="1" applyAlignment="1">
      <alignment horizontal="right"/>
    </xf>
    <xf numFmtId="164" fontId="0" fillId="4" borderId="12" xfId="1" applyNumberFormat="1" applyFont="1" applyFill="1" applyBorder="1" applyAlignment="1">
      <alignment horizontal="right" vertical="center"/>
    </xf>
    <xf numFmtId="0" fontId="0" fillId="0" borderId="12" xfId="0" applyBorder="1" applyAlignment="1">
      <alignment wrapText="1"/>
    </xf>
    <xf numFmtId="49" fontId="1" fillId="4" borderId="12" xfId="1" applyNumberFormat="1" applyFill="1" applyBorder="1" applyAlignment="1">
      <alignment horizontal="left" vertical="center"/>
    </xf>
    <xf numFmtId="0" fontId="0" fillId="4" borderId="12" xfId="0" applyFill="1" applyBorder="1" applyAlignment="1">
      <alignment wrapText="1"/>
    </xf>
    <xf numFmtId="0" fontId="0" fillId="4" borderId="16" xfId="0" applyFill="1" applyBorder="1"/>
    <xf numFmtId="49" fontId="0" fillId="4" borderId="6" xfId="0" applyNumberFormat="1" applyFill="1" applyBorder="1" applyAlignment="1">
      <alignment horizontal="left"/>
    </xf>
    <xf numFmtId="49" fontId="0" fillId="0" borderId="12" xfId="1" applyNumberFormat="1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49" fontId="1" fillId="0" borderId="12" xfId="1" applyNumberFormat="1" applyBorder="1" applyAlignment="1">
      <alignment horizontal="left" vertical="center"/>
    </xf>
    <xf numFmtId="49" fontId="1" fillId="3" borderId="12" xfId="1" applyNumberFormat="1" applyFill="1" applyBorder="1"/>
    <xf numFmtId="49" fontId="1" fillId="0" borderId="12" xfId="1" applyNumberFormat="1" applyBorder="1"/>
    <xf numFmtId="0" fontId="0" fillId="0" borderId="1" xfId="0" applyFill="1" applyBorder="1" applyAlignment="1">
      <alignment horizontal="left"/>
    </xf>
    <xf numFmtId="49" fontId="1" fillId="4" borderId="0" xfId="1" applyNumberFormat="1" applyFill="1" applyBorder="1" applyAlignment="1">
      <alignment horizontal="left" vertical="center"/>
    </xf>
    <xf numFmtId="0" fontId="0" fillId="0" borderId="12" xfId="0" applyFill="1" applyBorder="1"/>
    <xf numFmtId="0" fontId="0" fillId="0" borderId="1" xfId="0" applyFill="1" applyBorder="1"/>
    <xf numFmtId="0" fontId="0" fillId="0" borderId="0" xfId="0" applyFill="1"/>
    <xf numFmtId="4" fontId="0" fillId="0" borderId="0" xfId="0" applyNumberFormat="1" applyFill="1"/>
    <xf numFmtId="164" fontId="0" fillId="0" borderId="12" xfId="1" applyNumberFormat="1" applyFont="1" applyFill="1" applyBorder="1" applyAlignment="1">
      <alignment vertical="center" wrapText="1"/>
    </xf>
    <xf numFmtId="164" fontId="0" fillId="4" borderId="1" xfId="1" applyNumberFormat="1" applyFont="1" applyFill="1" applyBorder="1" applyAlignment="1">
      <alignment horizontal="right" vertical="center" wrapText="1"/>
    </xf>
    <xf numFmtId="49" fontId="1" fillId="0" borderId="5" xfId="1" applyNumberFormat="1" applyFill="1" applyBorder="1" applyAlignment="1">
      <alignment horizontal="left" vertical="center"/>
    </xf>
    <xf numFmtId="164" fontId="0" fillId="0" borderId="12" xfId="1" applyNumberFormat="1" applyFont="1" applyFill="1" applyBorder="1" applyAlignment="1">
      <alignment horizontal="right" vertical="center"/>
    </xf>
    <xf numFmtId="49" fontId="1" fillId="0" borderId="7" xfId="1" applyNumberFormat="1" applyFill="1" applyBorder="1" applyAlignment="1">
      <alignment horizontal="left" vertical="center"/>
    </xf>
    <xf numFmtId="0" fontId="0" fillId="0" borderId="12" xfId="0" applyFill="1" applyBorder="1" applyAlignment="1"/>
    <xf numFmtId="0" fontId="0" fillId="0" borderId="10" xfId="0" applyFill="1" applyBorder="1" applyAlignment="1"/>
    <xf numFmtId="49" fontId="1" fillId="0" borderId="14" xfId="1" applyNumberFormat="1" applyFill="1" applyBorder="1" applyAlignment="1"/>
    <xf numFmtId="0" fontId="0" fillId="0" borderId="12" xfId="0" applyFill="1" applyBorder="1" applyAlignment="1">
      <alignment wrapText="1"/>
    </xf>
    <xf numFmtId="49" fontId="0" fillId="0" borderId="12" xfId="0" applyNumberFormat="1" applyFill="1" applyBorder="1" applyAlignment="1">
      <alignment horizontal="left"/>
    </xf>
    <xf numFmtId="0" fontId="0" fillId="0" borderId="12" xfId="0" applyFill="1" applyBorder="1" applyAlignment="1">
      <alignment horizontal="right"/>
    </xf>
    <xf numFmtId="0" fontId="0" fillId="0" borderId="16" xfId="0" applyBorder="1" applyAlignment="1"/>
    <xf numFmtId="49" fontId="0" fillId="0" borderId="12" xfId="0" applyNumberFormat="1" applyBorder="1" applyAlignment="1"/>
    <xf numFmtId="0" fontId="0" fillId="0" borderId="12" xfId="0" applyBorder="1" applyAlignment="1"/>
    <xf numFmtId="0" fontId="0" fillId="0" borderId="10" xfId="0" applyFill="1" applyBorder="1"/>
    <xf numFmtId="164" fontId="0" fillId="3" borderId="12" xfId="1" applyNumberFormat="1" applyFont="1" applyFill="1" applyBorder="1" applyAlignment="1">
      <alignment vertical="center"/>
    </xf>
    <xf numFmtId="4" fontId="0" fillId="4" borderId="6" xfId="0" applyNumberFormat="1" applyFill="1" applyBorder="1" applyAlignment="1"/>
    <xf numFmtId="0" fontId="0" fillId="3" borderId="12" xfId="0" applyFill="1" applyBorder="1" applyAlignment="1"/>
    <xf numFmtId="164" fontId="0" fillId="0" borderId="12" xfId="1" applyNumberFormat="1" applyFont="1" applyBorder="1" applyAlignment="1">
      <alignment horizontal="center" vertical="center"/>
    </xf>
    <xf numFmtId="164" fontId="0" fillId="0" borderId="16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3" xfId="0" applyBorder="1" applyAlignment="1">
      <alignment horizontal="left"/>
    </xf>
    <xf numFmtId="49" fontId="1" fillId="0" borderId="12" xfId="1" applyNumberFormat="1" applyBorder="1" applyAlignment="1">
      <alignment horizontal="center" vertical="center"/>
    </xf>
    <xf numFmtId="49" fontId="1" fillId="0" borderId="16" xfId="1" applyNumberFormat="1" applyBorder="1" applyAlignment="1">
      <alignment horizontal="center" vertical="center"/>
    </xf>
    <xf numFmtId="49" fontId="1" fillId="0" borderId="13" xfId="1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7" fontId="4" fillId="0" borderId="8" xfId="0" applyNumberFormat="1" applyFont="1" applyBorder="1" applyAlignment="1">
      <alignment horizontal="left" vertical="center"/>
    </xf>
    <xf numFmtId="17" fontId="4" fillId="0" borderId="3" xfId="0" applyNumberFormat="1" applyFont="1" applyBorder="1" applyAlignment="1">
      <alignment horizontal="left" vertical="center"/>
    </xf>
    <xf numFmtId="17" fontId="4" fillId="0" borderId="9" xfId="0" applyNumberFormat="1" applyFont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4" borderId="4" xfId="0" applyNumberFormat="1" applyFill="1" applyBorder="1" applyAlignment="1">
      <alignment horizontal="center"/>
    </xf>
    <xf numFmtId="4" fontId="0" fillId="4" borderId="5" xfId="0" applyNumberFormat="1" applyFill="1" applyBorder="1" applyAlignment="1">
      <alignment horizontal="center"/>
    </xf>
    <xf numFmtId="4" fontId="0" fillId="4" borderId="6" xfId="0" applyNumberForma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center"/>
    </xf>
    <xf numFmtId="4" fontId="0" fillId="3" borderId="4" xfId="0" applyNumberFormat="1" applyFill="1" applyBorder="1" applyAlignment="1">
      <alignment horizontal="center"/>
    </xf>
    <xf numFmtId="4" fontId="0" fillId="3" borderId="5" xfId="0" applyNumberFormat="1" applyFill="1" applyBorder="1" applyAlignment="1">
      <alignment horizontal="center"/>
    </xf>
    <xf numFmtId="4" fontId="0" fillId="3" borderId="6" xfId="0" applyNumberFormat="1" applyFill="1" applyBorder="1" applyAlignment="1">
      <alignment horizontal="center"/>
    </xf>
    <xf numFmtId="49" fontId="1" fillId="0" borderId="12" xfId="1" applyNumberFormat="1" applyBorder="1" applyAlignment="1">
      <alignment horizontal="left"/>
    </xf>
    <xf numFmtId="49" fontId="1" fillId="0" borderId="13" xfId="1" applyNumberFormat="1" applyBorder="1" applyAlignment="1">
      <alignment horizontal="left"/>
    </xf>
    <xf numFmtId="4" fontId="2" fillId="4" borderId="4" xfId="0" applyNumberFormat="1" applyFont="1" applyFill="1" applyBorder="1" applyAlignment="1">
      <alignment horizontal="center"/>
    </xf>
    <xf numFmtId="4" fontId="2" fillId="4" borderId="5" xfId="0" applyNumberFormat="1" applyFont="1" applyFill="1" applyBorder="1" applyAlignment="1">
      <alignment horizontal="center"/>
    </xf>
    <xf numFmtId="4" fontId="2" fillId="4" borderId="6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4" borderId="10" xfId="0" applyNumberFormat="1" applyFill="1" applyBorder="1" applyAlignment="1">
      <alignment horizontal="center"/>
    </xf>
    <xf numFmtId="4" fontId="0" fillId="4" borderId="18" xfId="0" applyNumberFormat="1" applyFill="1" applyBorder="1" applyAlignment="1">
      <alignment horizontal="center"/>
    </xf>
    <xf numFmtId="4" fontId="0" fillId="4" borderId="14" xfId="0" applyNumberFormat="1" applyFill="1" applyBorder="1" applyAlignment="1">
      <alignment horizontal="center"/>
    </xf>
    <xf numFmtId="49" fontId="0" fillId="0" borderId="16" xfId="1" applyNumberFormat="1" applyFont="1" applyBorder="1" applyAlignment="1">
      <alignment horizontal="left"/>
    </xf>
    <xf numFmtId="49" fontId="0" fillId="0" borderId="13" xfId="1" applyNumberFormat="1" applyFont="1" applyBorder="1" applyAlignment="1">
      <alignment horizontal="left"/>
    </xf>
    <xf numFmtId="4" fontId="0" fillId="0" borderId="11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5" borderId="4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1" fillId="0" borderId="12" xfId="1" applyBorder="1" applyAlignment="1">
      <alignment horizontal="left" wrapText="1"/>
    </xf>
    <xf numFmtId="0" fontId="1" fillId="0" borderId="16" xfId="1" applyBorder="1" applyAlignment="1">
      <alignment horizontal="left" wrapText="1"/>
    </xf>
    <xf numFmtId="0" fontId="1" fillId="0" borderId="13" xfId="1" applyBorder="1" applyAlignment="1">
      <alignment horizontal="left" wrapText="1"/>
    </xf>
    <xf numFmtId="0" fontId="1" fillId="0" borderId="12" xfId="1" applyBorder="1" applyAlignment="1">
      <alignment horizontal="left"/>
    </xf>
    <xf numFmtId="0" fontId="1" fillId="0" borderId="13" xfId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2" xfId="1" applyNumberFormat="1" applyFont="1" applyFill="1" applyBorder="1" applyAlignment="1">
      <alignment horizontal="center" vertical="center"/>
    </xf>
    <xf numFmtId="164" fontId="0" fillId="0" borderId="13" xfId="1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49" fontId="0" fillId="0" borderId="12" xfId="1" applyNumberFormat="1" applyFont="1" applyBorder="1" applyAlignment="1">
      <alignment horizontal="left"/>
    </xf>
    <xf numFmtId="164" fontId="0" fillId="0" borderId="16" xfId="1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49" fontId="1" fillId="0" borderId="16" xfId="1" applyNumberFormat="1" applyBorder="1" applyAlignment="1">
      <alignment horizontal="left"/>
    </xf>
    <xf numFmtId="0" fontId="0" fillId="0" borderId="12" xfId="0" applyFill="1" applyBorder="1" applyAlignment="1">
      <alignment horizontal="left" wrapText="1"/>
    </xf>
    <xf numFmtId="0" fontId="0" fillId="0" borderId="13" xfId="0" applyFill="1" applyBorder="1" applyAlignment="1">
      <alignment horizontal="left" wrapText="1"/>
    </xf>
    <xf numFmtId="49" fontId="0" fillId="0" borderId="12" xfId="0" applyNumberFormat="1" applyFill="1" applyBorder="1" applyAlignment="1">
      <alignment horizontal="left"/>
    </xf>
    <xf numFmtId="49" fontId="0" fillId="0" borderId="13" xfId="0" applyNumberFormat="1" applyFill="1" applyBorder="1" applyAlignment="1">
      <alignment horizontal="left"/>
    </xf>
    <xf numFmtId="4" fontId="0" fillId="0" borderId="1" xfId="0" applyNumberFormat="1" applyBorder="1" applyAlignment="1">
      <alignment horizontal="center"/>
    </xf>
    <xf numFmtId="4" fontId="0" fillId="4" borderId="1" xfId="0" applyNumberFormat="1" applyFill="1" applyBorder="1" applyAlignment="1">
      <alignment horizontal="center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1EF73-EF0E-454B-9047-D5811609BC4C}">
  <dimension ref="A1:Y212"/>
  <sheetViews>
    <sheetView tabSelected="1" workbookViewId="0">
      <selection activeCell="E98" sqref="E98:G98"/>
    </sheetView>
  </sheetViews>
  <sheetFormatPr defaultColWidth="9.140625" defaultRowHeight="15" x14ac:dyDescent="0.25"/>
  <cols>
    <col min="2" max="2" width="43.7109375" customWidth="1"/>
    <col min="3" max="3" width="13.5703125" customWidth="1"/>
    <col min="4" max="4" width="16.85546875" customWidth="1"/>
    <col min="5" max="5" width="12.5703125" customWidth="1"/>
    <col min="7" max="7" width="3.140625" customWidth="1"/>
    <col min="8" max="8" width="50" customWidth="1"/>
    <col min="9" max="9" width="14.85546875" bestFit="1" customWidth="1"/>
    <col min="11" max="11" width="0" hidden="1" customWidth="1"/>
    <col min="12" max="12" width="10.140625" style="27" hidden="1" customWidth="1"/>
    <col min="13" max="19" width="0" hidden="1" customWidth="1"/>
    <col min="20" max="20" width="10.140625" style="27" hidden="1" customWidth="1"/>
    <col min="21" max="22" width="0" hidden="1" customWidth="1"/>
    <col min="24" max="24" width="10.28515625" style="27" hidden="1" customWidth="1"/>
    <col min="25" max="25" width="10.28515625" hidden="1" customWidth="1"/>
    <col min="26" max="26" width="0" hidden="1" customWidth="1"/>
  </cols>
  <sheetData>
    <row r="1" spans="1:25" ht="18.75" x14ac:dyDescent="0.3">
      <c r="A1" s="104" t="s">
        <v>81</v>
      </c>
      <c r="B1" s="104"/>
      <c r="C1" s="104"/>
      <c r="D1" s="104"/>
      <c r="E1" s="104"/>
      <c r="F1" s="104"/>
      <c r="G1" s="104"/>
      <c r="H1" s="104"/>
    </row>
    <row r="2" spans="1:25" ht="18.75" x14ac:dyDescent="0.3">
      <c r="A2" s="58"/>
      <c r="B2" s="58"/>
      <c r="C2" s="58"/>
      <c r="D2" s="58"/>
      <c r="E2" s="58"/>
      <c r="F2" s="58"/>
      <c r="G2" s="58"/>
      <c r="H2" s="58"/>
    </row>
    <row r="3" spans="1:25" ht="19.5" thickBot="1" x14ac:dyDescent="0.3">
      <c r="A3" s="105" t="s">
        <v>0</v>
      </c>
      <c r="B3" s="105"/>
      <c r="C3" s="105" t="s">
        <v>80</v>
      </c>
      <c r="D3" s="105"/>
      <c r="E3" s="105"/>
      <c r="F3" s="105"/>
      <c r="G3" s="105"/>
      <c r="H3" s="105"/>
    </row>
    <row r="4" spans="1:25" ht="19.5" thickBot="1" x14ac:dyDescent="0.3">
      <c r="A4" s="106" t="s">
        <v>1</v>
      </c>
      <c r="B4" s="106"/>
      <c r="C4" s="107" t="s">
        <v>121</v>
      </c>
      <c r="D4" s="108"/>
      <c r="E4" s="108"/>
      <c r="F4" s="108"/>
      <c r="G4" s="108"/>
      <c r="H4" s="109"/>
    </row>
    <row r="5" spans="1:25" ht="9.75" customHeight="1" x14ac:dyDescent="0.25">
      <c r="A5" s="4"/>
      <c r="B5" s="4"/>
      <c r="C5" s="5"/>
      <c r="D5" s="5"/>
      <c r="E5" s="5"/>
      <c r="F5" s="5"/>
      <c r="G5" s="5"/>
      <c r="H5" s="5"/>
    </row>
    <row r="6" spans="1:25" ht="38.25" customHeight="1" x14ac:dyDescent="0.25">
      <c r="A6" s="59" t="s">
        <v>37</v>
      </c>
      <c r="B6" s="59" t="s">
        <v>38</v>
      </c>
      <c r="C6" s="59" t="s">
        <v>39</v>
      </c>
      <c r="D6" s="59" t="s">
        <v>40</v>
      </c>
      <c r="E6" s="110" t="s">
        <v>43</v>
      </c>
      <c r="F6" s="110"/>
      <c r="G6" s="110"/>
      <c r="H6" s="59" t="s">
        <v>41</v>
      </c>
      <c r="I6" s="59" t="s">
        <v>111</v>
      </c>
      <c r="Y6" s="27"/>
    </row>
    <row r="7" spans="1:25" x14ac:dyDescent="0.25">
      <c r="A7" s="89"/>
      <c r="B7" s="92"/>
      <c r="C7" s="95"/>
      <c r="D7" s="98"/>
      <c r="E7" s="101">
        <v>29419.98</v>
      </c>
      <c r="F7" s="102"/>
      <c r="G7" s="103"/>
      <c r="H7" s="20" t="s">
        <v>44</v>
      </c>
      <c r="I7" s="7"/>
    </row>
    <row r="8" spans="1:25" x14ac:dyDescent="0.25">
      <c r="A8" s="90"/>
      <c r="B8" s="93"/>
      <c r="C8" s="96"/>
      <c r="D8" s="99"/>
      <c r="E8" s="101">
        <f>1200+1734.89</f>
        <v>2934.8900000000003</v>
      </c>
      <c r="F8" s="102"/>
      <c r="G8" s="103"/>
      <c r="H8" s="20" t="s">
        <v>45</v>
      </c>
      <c r="I8" s="7"/>
      <c r="X8" s="27">
        <v>1244.31</v>
      </c>
      <c r="Y8" s="27">
        <f>E11+X8</f>
        <v>38910.069999999992</v>
      </c>
    </row>
    <row r="9" spans="1:25" x14ac:dyDescent="0.25">
      <c r="A9" s="90"/>
      <c r="B9" s="93"/>
      <c r="C9" s="96"/>
      <c r="D9" s="99"/>
      <c r="E9" s="101">
        <v>4760.12</v>
      </c>
      <c r="F9" s="102"/>
      <c r="G9" s="103"/>
      <c r="H9" s="20" t="s">
        <v>46</v>
      </c>
      <c r="I9" s="7"/>
      <c r="T9" s="27">
        <v>312.5</v>
      </c>
      <c r="Y9" s="111"/>
    </row>
    <row r="10" spans="1:25" x14ac:dyDescent="0.25">
      <c r="A10" s="91"/>
      <c r="B10" s="94"/>
      <c r="C10" s="97"/>
      <c r="D10" s="100"/>
      <c r="E10" s="101">
        <v>550.77</v>
      </c>
      <c r="F10" s="102"/>
      <c r="G10" s="103"/>
      <c r="H10" s="20" t="s">
        <v>47</v>
      </c>
      <c r="I10" s="7"/>
      <c r="M10" s="27"/>
      <c r="T10" s="27">
        <v>887.5</v>
      </c>
      <c r="Y10" s="111"/>
    </row>
    <row r="11" spans="1:25" x14ac:dyDescent="0.25">
      <c r="A11" s="18" t="s">
        <v>42</v>
      </c>
      <c r="B11" s="12" t="s">
        <v>48</v>
      </c>
      <c r="C11" s="41"/>
      <c r="D11" s="12"/>
      <c r="E11" s="112">
        <f>SUM(E7:E10)</f>
        <v>37665.759999999995</v>
      </c>
      <c r="F11" s="113"/>
      <c r="G11" s="114"/>
      <c r="H11" s="21"/>
      <c r="I11" s="7" t="s">
        <v>112</v>
      </c>
      <c r="O11" s="27"/>
      <c r="T11" s="27">
        <v>35631</v>
      </c>
      <c r="X11" s="27">
        <v>22.91</v>
      </c>
      <c r="Y11" s="111"/>
    </row>
    <row r="12" spans="1:25" s="69" customFormat="1" x14ac:dyDescent="0.25">
      <c r="A12" s="74"/>
      <c r="B12" s="68" t="s">
        <v>125</v>
      </c>
      <c r="C12" s="75"/>
      <c r="D12" s="68"/>
      <c r="E12" s="115">
        <v>1446.33</v>
      </c>
      <c r="F12" s="116"/>
      <c r="G12" s="117"/>
      <c r="H12" s="65" t="s">
        <v>126</v>
      </c>
      <c r="I12" s="68" t="s">
        <v>112</v>
      </c>
      <c r="L12" s="70"/>
      <c r="O12" s="70"/>
      <c r="T12" s="70"/>
      <c r="X12" s="70">
        <v>280</v>
      </c>
      <c r="Y12" s="111"/>
    </row>
    <row r="13" spans="1:25" s="69" customFormat="1" x14ac:dyDescent="0.25">
      <c r="A13" s="74"/>
      <c r="B13" s="68" t="s">
        <v>124</v>
      </c>
      <c r="C13" s="75"/>
      <c r="D13" s="68"/>
      <c r="E13" s="115">
        <f>500*14</f>
        <v>7000</v>
      </c>
      <c r="F13" s="116"/>
      <c r="G13" s="117"/>
      <c r="H13" s="65" t="s">
        <v>126</v>
      </c>
      <c r="I13" s="68" t="s">
        <v>112</v>
      </c>
      <c r="L13" s="70"/>
      <c r="O13" s="70"/>
      <c r="T13" s="70"/>
      <c r="X13" s="70">
        <v>140</v>
      </c>
      <c r="Y13" s="111"/>
    </row>
    <row r="14" spans="1:25" x14ac:dyDescent="0.25">
      <c r="A14" s="71"/>
      <c r="B14" s="68" t="s">
        <v>123</v>
      </c>
      <c r="C14" s="73"/>
      <c r="D14" s="68"/>
      <c r="E14" s="115">
        <f>280+140+140+140+280</f>
        <v>980</v>
      </c>
      <c r="F14" s="116"/>
      <c r="G14" s="117"/>
      <c r="H14" s="65" t="s">
        <v>126</v>
      </c>
      <c r="I14" s="68" t="s">
        <v>112</v>
      </c>
      <c r="O14" s="27"/>
      <c r="X14" s="27">
        <v>140</v>
      </c>
      <c r="Y14" s="111"/>
    </row>
    <row r="15" spans="1:25" x14ac:dyDescent="0.25">
      <c r="A15" s="72" t="s">
        <v>2</v>
      </c>
      <c r="B15" s="53" t="s">
        <v>48</v>
      </c>
      <c r="C15" s="66"/>
      <c r="D15" s="53"/>
      <c r="E15" s="112">
        <f>E14+E13+E12</f>
        <v>9426.33</v>
      </c>
      <c r="F15" s="113"/>
      <c r="G15" s="114"/>
      <c r="H15" s="21"/>
      <c r="I15" s="7"/>
      <c r="O15" s="27"/>
      <c r="X15" s="27">
        <v>140</v>
      </c>
      <c r="Y15" s="111"/>
    </row>
    <row r="16" spans="1:25" x14ac:dyDescent="0.25">
      <c r="A16" s="7"/>
      <c r="B16" s="32" t="s">
        <v>49</v>
      </c>
      <c r="C16" s="63">
        <v>53056966535</v>
      </c>
      <c r="D16" s="32" t="s">
        <v>50</v>
      </c>
      <c r="E16" s="101">
        <v>22.91</v>
      </c>
      <c r="F16" s="102"/>
      <c r="G16" s="103"/>
      <c r="H16" s="7" t="s">
        <v>51</v>
      </c>
      <c r="I16" s="7" t="s">
        <v>112</v>
      </c>
      <c r="O16" s="27"/>
      <c r="T16" s="27">
        <v>1.1200000000000001</v>
      </c>
      <c r="X16" s="27">
        <v>280</v>
      </c>
      <c r="Y16" s="111"/>
    </row>
    <row r="17" spans="1:25" x14ac:dyDescent="0.25">
      <c r="A17" s="18" t="s">
        <v>3</v>
      </c>
      <c r="B17" s="14" t="s">
        <v>48</v>
      </c>
      <c r="C17" s="19"/>
      <c r="D17" s="14"/>
      <c r="E17" s="112">
        <f>E16</f>
        <v>22.91</v>
      </c>
      <c r="F17" s="113"/>
      <c r="G17" s="114"/>
      <c r="H17" s="21"/>
      <c r="I17" s="7"/>
      <c r="O17" s="27"/>
      <c r="T17" s="27">
        <v>8</v>
      </c>
      <c r="X17" s="27">
        <v>2630.96</v>
      </c>
      <c r="Y17" s="111"/>
    </row>
    <row r="18" spans="1:25" x14ac:dyDescent="0.25">
      <c r="A18" s="34"/>
      <c r="B18" s="32" t="s">
        <v>49</v>
      </c>
      <c r="C18" s="63">
        <v>53056966535</v>
      </c>
      <c r="D18" s="32" t="s">
        <v>50</v>
      </c>
      <c r="E18" s="101">
        <v>9</v>
      </c>
      <c r="F18" s="102"/>
      <c r="G18" s="103"/>
      <c r="H18" s="20" t="s">
        <v>78</v>
      </c>
      <c r="I18" s="7" t="s">
        <v>113</v>
      </c>
      <c r="T18" s="27">
        <v>21.52</v>
      </c>
      <c r="X18" s="27">
        <v>1925.6</v>
      </c>
      <c r="Y18" s="111"/>
    </row>
    <row r="19" spans="1:25" x14ac:dyDescent="0.25">
      <c r="A19" s="49" t="s">
        <v>4</v>
      </c>
      <c r="B19" s="14" t="s">
        <v>48</v>
      </c>
      <c r="C19" s="19"/>
      <c r="D19" s="14"/>
      <c r="E19" s="112">
        <f>E18</f>
        <v>9</v>
      </c>
      <c r="F19" s="113"/>
      <c r="G19" s="114"/>
      <c r="H19" s="21"/>
      <c r="I19" s="7"/>
      <c r="X19" s="27">
        <v>2179.84</v>
      </c>
      <c r="Y19" s="111"/>
    </row>
    <row r="20" spans="1:25" x14ac:dyDescent="0.25">
      <c r="A20" s="89"/>
      <c r="B20" s="92" t="s">
        <v>56</v>
      </c>
      <c r="C20" s="121">
        <v>29524210204</v>
      </c>
      <c r="D20" s="92" t="s">
        <v>50</v>
      </c>
      <c r="E20" s="101">
        <v>159.46</v>
      </c>
      <c r="F20" s="102"/>
      <c r="G20" s="103"/>
      <c r="H20" s="20" t="s">
        <v>57</v>
      </c>
      <c r="I20" s="7" t="s">
        <v>113</v>
      </c>
      <c r="X20" s="27">
        <v>1437.74</v>
      </c>
      <c r="Y20" s="111"/>
    </row>
    <row r="21" spans="1:25" x14ac:dyDescent="0.25">
      <c r="A21" s="91"/>
      <c r="B21" s="94"/>
      <c r="C21" s="122"/>
      <c r="D21" s="94"/>
      <c r="E21" s="101"/>
      <c r="F21" s="102"/>
      <c r="G21" s="103"/>
      <c r="H21" s="20" t="s">
        <v>57</v>
      </c>
      <c r="I21" s="7" t="s">
        <v>113</v>
      </c>
      <c r="T21" s="27">
        <v>16021.56</v>
      </c>
      <c r="X21" s="27">
        <v>1487</v>
      </c>
      <c r="Y21" s="111"/>
    </row>
    <row r="22" spans="1:25" x14ac:dyDescent="0.25">
      <c r="A22" s="18" t="s">
        <v>5</v>
      </c>
      <c r="B22" s="14" t="s">
        <v>48</v>
      </c>
      <c r="C22" s="19"/>
      <c r="D22" s="14"/>
      <c r="E22" s="112">
        <f>E20+E21</f>
        <v>159.46</v>
      </c>
      <c r="F22" s="113"/>
      <c r="G22" s="114"/>
      <c r="H22" s="24"/>
      <c r="I22" s="7"/>
      <c r="X22" s="27">
        <v>1323.94</v>
      </c>
      <c r="Y22" s="111"/>
    </row>
    <row r="23" spans="1:25" x14ac:dyDescent="0.25">
      <c r="A23" s="38"/>
      <c r="B23" s="32" t="s">
        <v>54</v>
      </c>
      <c r="C23" s="64">
        <v>18335255161</v>
      </c>
      <c r="D23" s="32" t="s">
        <v>52</v>
      </c>
      <c r="E23" s="101">
        <v>181.25</v>
      </c>
      <c r="F23" s="102"/>
      <c r="G23" s="103"/>
      <c r="H23" s="7" t="s">
        <v>55</v>
      </c>
      <c r="I23" s="7" t="s">
        <v>113</v>
      </c>
      <c r="L23" s="44">
        <v>1.04</v>
      </c>
      <c r="T23" s="27">
        <v>2065.89</v>
      </c>
      <c r="X23" s="27">
        <v>2303.88</v>
      </c>
      <c r="Y23" s="111"/>
    </row>
    <row r="24" spans="1:25" x14ac:dyDescent="0.25">
      <c r="A24" s="18" t="s">
        <v>6</v>
      </c>
      <c r="B24" s="12" t="s">
        <v>48</v>
      </c>
      <c r="C24" s="19"/>
      <c r="D24" s="14"/>
      <c r="E24" s="112">
        <f>E23</f>
        <v>181.25</v>
      </c>
      <c r="F24" s="113"/>
      <c r="G24" s="114"/>
      <c r="H24" s="21"/>
      <c r="I24" s="7"/>
      <c r="L24" s="44">
        <v>8</v>
      </c>
      <c r="T24" s="27">
        <v>1780.2</v>
      </c>
      <c r="X24" s="27">
        <v>1385.01</v>
      </c>
      <c r="Y24" s="111"/>
    </row>
    <row r="25" spans="1:25" x14ac:dyDescent="0.25">
      <c r="A25" s="86"/>
      <c r="B25" s="84" t="s">
        <v>63</v>
      </c>
      <c r="C25" s="84">
        <v>33679708526</v>
      </c>
      <c r="D25" s="84" t="s">
        <v>50</v>
      </c>
      <c r="E25" s="118">
        <v>24.89</v>
      </c>
      <c r="F25" s="119"/>
      <c r="G25" s="120"/>
      <c r="H25" s="57" t="s">
        <v>59</v>
      </c>
      <c r="I25" s="56" t="s">
        <v>113</v>
      </c>
      <c r="L25" s="44">
        <v>16.899999999999999</v>
      </c>
      <c r="T25" s="27">
        <v>1379.37</v>
      </c>
      <c r="X25" s="27">
        <v>949.18</v>
      </c>
      <c r="Y25" s="111"/>
    </row>
    <row r="26" spans="1:25" x14ac:dyDescent="0.25">
      <c r="A26" s="18" t="s">
        <v>7</v>
      </c>
      <c r="B26" s="14" t="s">
        <v>48</v>
      </c>
      <c r="C26" s="19"/>
      <c r="D26" s="14"/>
      <c r="E26" s="112">
        <f>E25</f>
        <v>24.89</v>
      </c>
      <c r="F26" s="113"/>
      <c r="G26" s="114"/>
      <c r="H26" s="24"/>
      <c r="I26" s="7"/>
      <c r="L26" s="44">
        <v>0.15</v>
      </c>
      <c r="T26" s="27">
        <v>1336.54</v>
      </c>
      <c r="X26" s="27">
        <v>1654.23</v>
      </c>
      <c r="Y26" s="111"/>
    </row>
    <row r="27" spans="1:25" x14ac:dyDescent="0.25">
      <c r="A27" s="3"/>
      <c r="B27" s="7" t="s">
        <v>88</v>
      </c>
      <c r="C27" s="23" t="s">
        <v>89</v>
      </c>
      <c r="D27" s="7" t="s">
        <v>52</v>
      </c>
      <c r="E27" s="101">
        <v>141.24</v>
      </c>
      <c r="F27" s="102"/>
      <c r="G27" s="103"/>
      <c r="H27" s="20" t="s">
        <v>90</v>
      </c>
      <c r="I27" s="7" t="s">
        <v>113</v>
      </c>
      <c r="L27" s="44">
        <v>1628.33</v>
      </c>
      <c r="T27" s="27">
        <v>2123.8200000000002</v>
      </c>
      <c r="X27" s="27">
        <v>268.27999999999997</v>
      </c>
      <c r="Y27" s="111"/>
    </row>
    <row r="28" spans="1:25" x14ac:dyDescent="0.25">
      <c r="A28" s="18" t="s">
        <v>8</v>
      </c>
      <c r="B28" s="30" t="s">
        <v>48</v>
      </c>
      <c r="C28" s="51"/>
      <c r="D28" s="30"/>
      <c r="E28" s="112">
        <f>E27</f>
        <v>141.24</v>
      </c>
      <c r="F28" s="113"/>
      <c r="G28" s="114"/>
      <c r="H28" s="24"/>
      <c r="I28" s="7"/>
      <c r="L28" s="44">
        <v>1780.2</v>
      </c>
      <c r="T28" s="27">
        <v>1227.69</v>
      </c>
      <c r="X28" s="27">
        <v>2561.7800000000002</v>
      </c>
      <c r="Y28" s="111"/>
    </row>
    <row r="29" spans="1:25" ht="14.25" customHeight="1" x14ac:dyDescent="0.25">
      <c r="A29" s="146"/>
      <c r="B29" s="151" t="s">
        <v>66</v>
      </c>
      <c r="C29" s="121">
        <v>90054874194</v>
      </c>
      <c r="D29" s="92" t="s">
        <v>102</v>
      </c>
      <c r="E29" s="115">
        <v>4375</v>
      </c>
      <c r="F29" s="116"/>
      <c r="G29" s="117"/>
      <c r="H29" s="7" t="s">
        <v>93</v>
      </c>
      <c r="I29" s="7" t="s">
        <v>113</v>
      </c>
      <c r="L29" s="44">
        <v>1397.87</v>
      </c>
      <c r="T29" s="27">
        <f>1246.63+1601.67+974.62+2251.89+1575.23+1999.03+2953.33+2019.36+4909.05+1427.42+4907.33+2135.15+567.87+119.07+139.92</f>
        <v>28827.570000000003</v>
      </c>
      <c r="X29" s="27">
        <v>3099.97</v>
      </c>
      <c r="Y29" s="111"/>
    </row>
    <row r="30" spans="1:25" x14ac:dyDescent="0.25">
      <c r="A30" s="150"/>
      <c r="B30" s="152"/>
      <c r="C30" s="154"/>
      <c r="D30" s="93"/>
      <c r="E30" s="115">
        <v>2953.13</v>
      </c>
      <c r="F30" s="116"/>
      <c r="G30" s="117"/>
      <c r="H30" s="20" t="s">
        <v>55</v>
      </c>
      <c r="I30" s="68" t="s">
        <v>113</v>
      </c>
      <c r="L30" s="44">
        <v>2251.89</v>
      </c>
      <c r="T30" s="27">
        <v>312.5</v>
      </c>
      <c r="X30" s="27">
        <v>2350.9899999999998</v>
      </c>
      <c r="Y30" s="111"/>
    </row>
    <row r="31" spans="1:25" x14ac:dyDescent="0.25">
      <c r="A31" s="147"/>
      <c r="B31" s="153"/>
      <c r="C31" s="122"/>
      <c r="D31" s="94"/>
      <c r="E31" s="101">
        <v>2250</v>
      </c>
      <c r="F31" s="102"/>
      <c r="G31" s="103"/>
      <c r="H31" s="20" t="s">
        <v>55</v>
      </c>
      <c r="I31" s="7" t="s">
        <v>113</v>
      </c>
      <c r="L31" s="44">
        <v>1336.54</v>
      </c>
      <c r="O31" s="27"/>
      <c r="X31" s="27">
        <v>112.81</v>
      </c>
      <c r="Y31" s="111"/>
    </row>
    <row r="32" spans="1:25" x14ac:dyDescent="0.25">
      <c r="A32" s="18">
        <v>9</v>
      </c>
      <c r="B32" s="14" t="s">
        <v>48</v>
      </c>
      <c r="C32" s="19"/>
      <c r="D32" s="14"/>
      <c r="E32" s="112">
        <f>E31+E30+E29</f>
        <v>9578.130000000001</v>
      </c>
      <c r="F32" s="113"/>
      <c r="G32" s="114"/>
      <c r="H32" s="24"/>
      <c r="I32" s="7"/>
      <c r="L32" s="44"/>
      <c r="O32" s="27"/>
      <c r="X32" s="27">
        <v>1344.04</v>
      </c>
      <c r="Y32" s="27"/>
    </row>
    <row r="33" spans="1:24" x14ac:dyDescent="0.25">
      <c r="A33" s="3"/>
      <c r="B33" s="7" t="s">
        <v>67</v>
      </c>
      <c r="C33" s="2">
        <v>63073332379</v>
      </c>
      <c r="D33" s="7" t="s">
        <v>50</v>
      </c>
      <c r="E33" s="101">
        <v>877.55</v>
      </c>
      <c r="F33" s="102"/>
      <c r="G33" s="103"/>
      <c r="H33" s="20" t="s">
        <v>68</v>
      </c>
      <c r="I33" s="7" t="s">
        <v>113</v>
      </c>
      <c r="L33" s="44">
        <v>1914.01</v>
      </c>
      <c r="T33" s="27">
        <v>250</v>
      </c>
      <c r="X33" s="27">
        <v>4748.6899999999996</v>
      </c>
    </row>
    <row r="34" spans="1:24" x14ac:dyDescent="0.25">
      <c r="A34" s="18" t="s">
        <v>9</v>
      </c>
      <c r="B34" s="14" t="s">
        <v>48</v>
      </c>
      <c r="C34" s="33"/>
      <c r="D34" s="14"/>
      <c r="E34" s="112">
        <f>E33</f>
        <v>877.55</v>
      </c>
      <c r="F34" s="113"/>
      <c r="G34" s="114"/>
      <c r="H34" s="24"/>
      <c r="I34" s="7"/>
      <c r="L34" s="44">
        <v>2065.89</v>
      </c>
      <c r="T34" s="27">
        <v>20</v>
      </c>
      <c r="X34" s="27">
        <v>4760.12</v>
      </c>
    </row>
    <row r="35" spans="1:24" x14ac:dyDescent="0.25">
      <c r="A35" s="38"/>
      <c r="B35" s="32" t="s">
        <v>58</v>
      </c>
      <c r="C35" s="55" t="s">
        <v>83</v>
      </c>
      <c r="D35" s="50" t="s">
        <v>64</v>
      </c>
      <c r="E35" s="101">
        <v>43.75</v>
      </c>
      <c r="F35" s="102"/>
      <c r="G35" s="103"/>
      <c r="H35" s="20" t="s">
        <v>59</v>
      </c>
      <c r="I35" s="7" t="s">
        <v>113</v>
      </c>
      <c r="L35" s="44">
        <v>1227.69</v>
      </c>
      <c r="T35" s="27">
        <v>125</v>
      </c>
      <c r="X35" s="27">
        <v>1868.35</v>
      </c>
    </row>
    <row r="36" spans="1:24" x14ac:dyDescent="0.25">
      <c r="A36" s="18" t="s">
        <v>10</v>
      </c>
      <c r="B36" s="14" t="s">
        <v>48</v>
      </c>
      <c r="C36" s="19"/>
      <c r="D36" s="14"/>
      <c r="E36" s="112">
        <f>E35</f>
        <v>43.75</v>
      </c>
      <c r="F36" s="113"/>
      <c r="G36" s="114"/>
      <c r="H36" s="24"/>
      <c r="I36" s="7"/>
      <c r="L36" s="44"/>
      <c r="T36" s="27">
        <v>1818.35</v>
      </c>
      <c r="X36" s="27">
        <v>371.68</v>
      </c>
    </row>
    <row r="37" spans="1:24" x14ac:dyDescent="0.25">
      <c r="A37" s="146"/>
      <c r="B37" s="92" t="s">
        <v>71</v>
      </c>
      <c r="C37" s="138">
        <v>87342313630</v>
      </c>
      <c r="D37" s="92" t="s">
        <v>52</v>
      </c>
      <c r="E37" s="115">
        <v>622.5</v>
      </c>
      <c r="F37" s="116"/>
      <c r="G37" s="117"/>
      <c r="H37" s="20" t="s">
        <v>72</v>
      </c>
      <c r="I37" s="68" t="s">
        <v>113</v>
      </c>
      <c r="L37" s="44"/>
      <c r="X37" s="27">
        <v>145.97999999999999</v>
      </c>
    </row>
    <row r="38" spans="1:24" x14ac:dyDescent="0.25">
      <c r="A38" s="150"/>
      <c r="B38" s="93"/>
      <c r="C38" s="139"/>
      <c r="D38" s="93"/>
      <c r="E38" s="115">
        <v>3487.5</v>
      </c>
      <c r="F38" s="116"/>
      <c r="G38" s="117"/>
      <c r="H38" s="20" t="s">
        <v>72</v>
      </c>
      <c r="I38" s="68" t="s">
        <v>113</v>
      </c>
      <c r="L38" s="44">
        <v>2953.33</v>
      </c>
      <c r="T38" s="27">
        <v>248.85</v>
      </c>
      <c r="X38" s="27">
        <v>500</v>
      </c>
    </row>
    <row r="39" spans="1:24" x14ac:dyDescent="0.25">
      <c r="A39" s="147"/>
      <c r="B39" s="94"/>
      <c r="C39" s="140"/>
      <c r="D39" s="94"/>
      <c r="E39" s="101">
        <v>187.5</v>
      </c>
      <c r="F39" s="102"/>
      <c r="G39" s="103"/>
      <c r="H39" s="20" t="s">
        <v>72</v>
      </c>
      <c r="I39" s="7" t="s">
        <v>113</v>
      </c>
      <c r="L39" s="44">
        <v>1379.37</v>
      </c>
      <c r="N39" s="27"/>
      <c r="O39" s="27"/>
      <c r="T39" s="27">
        <v>17238.3</v>
      </c>
      <c r="X39" s="27">
        <v>500</v>
      </c>
    </row>
    <row r="40" spans="1:24" x14ac:dyDescent="0.25">
      <c r="A40" s="18">
        <v>12</v>
      </c>
      <c r="B40" s="12" t="s">
        <v>48</v>
      </c>
      <c r="C40" s="19"/>
      <c r="D40" s="12"/>
      <c r="E40" s="135">
        <f>E39+E38+E37</f>
        <v>4297.5</v>
      </c>
      <c r="F40" s="136"/>
      <c r="G40" s="137"/>
      <c r="H40" s="21"/>
      <c r="I40" s="7"/>
      <c r="L40" s="44">
        <v>1214.55</v>
      </c>
      <c r="T40" s="27">
        <v>562.5</v>
      </c>
      <c r="X40" s="27">
        <v>500</v>
      </c>
    </row>
    <row r="41" spans="1:24" x14ac:dyDescent="0.25">
      <c r="A41" s="36"/>
      <c r="B41" s="32" t="s">
        <v>76</v>
      </c>
      <c r="C41" s="42">
        <v>68419124305</v>
      </c>
      <c r="D41" s="32" t="s">
        <v>77</v>
      </c>
      <c r="E41" s="101">
        <v>10.62</v>
      </c>
      <c r="F41" s="102"/>
      <c r="G41" s="103"/>
      <c r="H41" s="20" t="s">
        <v>78</v>
      </c>
      <c r="I41" s="7" t="s">
        <v>113</v>
      </c>
      <c r="L41" s="44">
        <v>2134.41</v>
      </c>
      <c r="T41" s="27">
        <v>362.5</v>
      </c>
      <c r="X41" s="27">
        <v>500</v>
      </c>
    </row>
    <row r="42" spans="1:24" x14ac:dyDescent="0.25">
      <c r="A42" s="18" t="s">
        <v>11</v>
      </c>
      <c r="B42" s="12" t="s">
        <v>48</v>
      </c>
      <c r="C42" s="19"/>
      <c r="D42" s="22"/>
      <c r="E42" s="112">
        <f>E41</f>
        <v>10.62</v>
      </c>
      <c r="F42" s="113"/>
      <c r="G42" s="114"/>
      <c r="H42" s="21"/>
      <c r="I42" s="7"/>
      <c r="L42" s="44">
        <v>2123.81</v>
      </c>
      <c r="T42" s="27">
        <v>529.26</v>
      </c>
      <c r="X42" s="27">
        <v>500</v>
      </c>
    </row>
    <row r="43" spans="1:24" x14ac:dyDescent="0.25">
      <c r="A43" s="146"/>
      <c r="B43" s="92" t="s">
        <v>60</v>
      </c>
      <c r="C43" s="121">
        <v>45241807754</v>
      </c>
      <c r="D43" s="92" t="s">
        <v>52</v>
      </c>
      <c r="E43" s="115">
        <v>85107.05</v>
      </c>
      <c r="F43" s="116"/>
      <c r="G43" s="117"/>
      <c r="H43" s="65" t="s">
        <v>55</v>
      </c>
      <c r="I43" s="68" t="s">
        <v>113</v>
      </c>
      <c r="L43" s="44"/>
      <c r="T43" s="27">
        <v>126.2</v>
      </c>
      <c r="X43" s="27">
        <v>500</v>
      </c>
    </row>
    <row r="44" spans="1:24" x14ac:dyDescent="0.25">
      <c r="A44" s="147"/>
      <c r="B44" s="94"/>
      <c r="C44" s="122"/>
      <c r="D44" s="94"/>
      <c r="E44" s="101">
        <v>41263.129999999997</v>
      </c>
      <c r="F44" s="102"/>
      <c r="G44" s="103"/>
      <c r="H44" s="20" t="s">
        <v>55</v>
      </c>
      <c r="I44" s="7" t="s">
        <v>113</v>
      </c>
      <c r="L44" s="44">
        <v>974.62</v>
      </c>
      <c r="T44" s="27">
        <v>687.5</v>
      </c>
      <c r="X44" s="27">
        <v>500</v>
      </c>
    </row>
    <row r="45" spans="1:24" x14ac:dyDescent="0.25">
      <c r="A45" s="15" t="s">
        <v>12</v>
      </c>
      <c r="B45" s="12" t="s">
        <v>48</v>
      </c>
      <c r="C45" s="12"/>
      <c r="D45" s="12"/>
      <c r="E45" s="112">
        <f>E44+E43</f>
        <v>126370.18</v>
      </c>
      <c r="F45" s="113"/>
      <c r="G45" s="114"/>
      <c r="H45" s="21"/>
      <c r="I45" s="7"/>
      <c r="L45" s="44"/>
      <c r="T45" s="27">
        <v>68.430000000000007</v>
      </c>
      <c r="X45" s="27">
        <v>500</v>
      </c>
    </row>
    <row r="46" spans="1:24" x14ac:dyDescent="0.25">
      <c r="A46" s="10"/>
      <c r="B46" s="8" t="s">
        <v>85</v>
      </c>
      <c r="C46" s="25" t="s">
        <v>84</v>
      </c>
      <c r="D46" s="7" t="s">
        <v>52</v>
      </c>
      <c r="E46" s="101">
        <v>48.86</v>
      </c>
      <c r="F46" s="102"/>
      <c r="G46" s="103"/>
      <c r="H46" s="20" t="s">
        <v>74</v>
      </c>
      <c r="I46" s="7" t="s">
        <v>113</v>
      </c>
      <c r="L46" s="44">
        <v>119.07</v>
      </c>
      <c r="T46" s="27">
        <v>84.93</v>
      </c>
      <c r="X46" s="27">
        <v>500</v>
      </c>
    </row>
    <row r="47" spans="1:24" x14ac:dyDescent="0.25">
      <c r="A47" s="15" t="s">
        <v>13</v>
      </c>
      <c r="B47" s="12" t="s">
        <v>48</v>
      </c>
      <c r="C47" s="26"/>
      <c r="D47" s="12"/>
      <c r="E47" s="112">
        <f>E46</f>
        <v>48.86</v>
      </c>
      <c r="F47" s="113"/>
      <c r="G47" s="114"/>
      <c r="H47" s="21"/>
      <c r="I47" s="7"/>
      <c r="L47" s="44">
        <v>4840.8500000000004</v>
      </c>
      <c r="T47" s="27">
        <v>156.4</v>
      </c>
      <c r="X47" s="27">
        <v>500</v>
      </c>
    </row>
    <row r="48" spans="1:24" x14ac:dyDescent="0.25">
      <c r="A48" s="32"/>
      <c r="B48" s="32" t="s">
        <v>75</v>
      </c>
      <c r="C48" s="42">
        <v>16912997621</v>
      </c>
      <c r="D48" s="32" t="s">
        <v>52</v>
      </c>
      <c r="E48" s="101">
        <v>71.989999999999995</v>
      </c>
      <c r="F48" s="102"/>
      <c r="G48" s="103"/>
      <c r="H48" s="20" t="s">
        <v>74</v>
      </c>
      <c r="I48" s="7" t="s">
        <v>113</v>
      </c>
      <c r="L48" s="44"/>
      <c r="X48" s="27">
        <v>500</v>
      </c>
    </row>
    <row r="49" spans="1:24" s="69" customFormat="1" x14ac:dyDescent="0.25">
      <c r="A49" s="15" t="s">
        <v>14</v>
      </c>
      <c r="B49" s="12" t="s">
        <v>48</v>
      </c>
      <c r="C49" s="26"/>
      <c r="D49" s="12"/>
      <c r="E49" s="112">
        <f>E48</f>
        <v>71.989999999999995</v>
      </c>
      <c r="F49" s="113"/>
      <c r="G49" s="114"/>
      <c r="H49" s="21"/>
      <c r="I49" s="7"/>
      <c r="L49" s="70"/>
      <c r="T49" s="70"/>
      <c r="X49" s="27">
        <v>500</v>
      </c>
    </row>
    <row r="50" spans="1:24" x14ac:dyDescent="0.25">
      <c r="A50" s="151"/>
      <c r="B50" s="92" t="s">
        <v>86</v>
      </c>
      <c r="C50" s="121" t="s">
        <v>87</v>
      </c>
      <c r="D50" s="92" t="s">
        <v>52</v>
      </c>
      <c r="E50" s="115">
        <v>562.5</v>
      </c>
      <c r="F50" s="116"/>
      <c r="G50" s="117"/>
      <c r="H50" s="20" t="s">
        <v>62</v>
      </c>
      <c r="I50" s="68"/>
      <c r="L50" s="44">
        <v>136.18</v>
      </c>
      <c r="T50" s="27">
        <v>180</v>
      </c>
      <c r="X50" s="27">
        <v>500</v>
      </c>
    </row>
    <row r="51" spans="1:24" x14ac:dyDescent="0.25">
      <c r="A51" s="153"/>
      <c r="B51" s="94"/>
      <c r="C51" s="122"/>
      <c r="D51" s="94"/>
      <c r="E51" s="101">
        <v>562.5</v>
      </c>
      <c r="F51" s="102"/>
      <c r="G51" s="103"/>
      <c r="H51" s="20" t="s">
        <v>62</v>
      </c>
      <c r="I51" s="7" t="s">
        <v>113</v>
      </c>
      <c r="L51" s="44"/>
      <c r="X51" s="27">
        <v>500</v>
      </c>
    </row>
    <row r="52" spans="1:24" x14ac:dyDescent="0.25">
      <c r="A52" s="46" t="s">
        <v>15</v>
      </c>
      <c r="B52" s="52" t="s">
        <v>48</v>
      </c>
      <c r="C52" s="47"/>
      <c r="D52" s="31"/>
      <c r="E52" s="127">
        <f>E51+E50</f>
        <v>1125</v>
      </c>
      <c r="F52" s="128"/>
      <c r="G52" s="129"/>
      <c r="H52" s="37"/>
      <c r="I52" s="7"/>
      <c r="L52" s="44"/>
      <c r="X52" s="27">
        <v>1446.33</v>
      </c>
    </row>
    <row r="53" spans="1:24" x14ac:dyDescent="0.25">
      <c r="A53" s="143"/>
      <c r="B53" s="92" t="s">
        <v>69</v>
      </c>
      <c r="C53" s="92">
        <v>93155201521</v>
      </c>
      <c r="D53" s="92" t="s">
        <v>52</v>
      </c>
      <c r="E53" s="115">
        <v>203.19</v>
      </c>
      <c r="F53" s="116"/>
      <c r="G53" s="117"/>
      <c r="H53" s="20" t="s">
        <v>110</v>
      </c>
      <c r="I53" s="68" t="s">
        <v>113</v>
      </c>
      <c r="L53" s="44"/>
      <c r="T53" s="27">
        <v>24.89</v>
      </c>
      <c r="X53" s="27">
        <v>250</v>
      </c>
    </row>
    <row r="54" spans="1:24" x14ac:dyDescent="0.25">
      <c r="A54" s="148"/>
      <c r="B54" s="93"/>
      <c r="C54" s="93"/>
      <c r="D54" s="93"/>
      <c r="E54" s="115">
        <v>15.51</v>
      </c>
      <c r="F54" s="116"/>
      <c r="G54" s="117"/>
      <c r="H54" s="20" t="s">
        <v>110</v>
      </c>
      <c r="I54" s="7" t="s">
        <v>113</v>
      </c>
      <c r="L54" s="44"/>
      <c r="T54" s="27">
        <v>2.83</v>
      </c>
      <c r="X54" s="27">
        <v>41263.129999999997</v>
      </c>
    </row>
    <row r="55" spans="1:24" x14ac:dyDescent="0.25">
      <c r="A55" s="144"/>
      <c r="B55" s="94"/>
      <c r="C55" s="94"/>
      <c r="D55" s="94"/>
      <c r="E55" s="101">
        <v>123.59</v>
      </c>
      <c r="F55" s="102"/>
      <c r="G55" s="103"/>
      <c r="H55" s="20" t="s">
        <v>110</v>
      </c>
      <c r="I55" s="7" t="s">
        <v>113</v>
      </c>
      <c r="L55" s="44">
        <v>1404.68</v>
      </c>
      <c r="T55" s="27">
        <v>750</v>
      </c>
      <c r="X55" s="27">
        <v>562.5</v>
      </c>
    </row>
    <row r="56" spans="1:24" x14ac:dyDescent="0.25">
      <c r="A56" s="15" t="s">
        <v>16</v>
      </c>
      <c r="B56" s="13" t="s">
        <v>48</v>
      </c>
      <c r="C56" s="26"/>
      <c r="D56" s="14"/>
      <c r="E56" s="112">
        <f>E55+E54+E53</f>
        <v>342.28999999999996</v>
      </c>
      <c r="F56" s="113"/>
      <c r="G56" s="114"/>
      <c r="H56" s="21"/>
      <c r="I56" s="7"/>
      <c r="L56" s="44">
        <v>4825.3500000000004</v>
      </c>
      <c r="T56" s="27">
        <v>1803.43</v>
      </c>
      <c r="X56" s="27">
        <v>123.59</v>
      </c>
    </row>
    <row r="57" spans="1:24" x14ac:dyDescent="0.25">
      <c r="A57" s="39"/>
      <c r="B57" s="32" t="s">
        <v>61</v>
      </c>
      <c r="C57" s="64">
        <v>82807244545</v>
      </c>
      <c r="D57" s="32" t="s">
        <v>101</v>
      </c>
      <c r="E57" s="101">
        <v>20</v>
      </c>
      <c r="F57" s="102"/>
      <c r="G57" s="103"/>
      <c r="H57" s="20" t="s">
        <v>62</v>
      </c>
      <c r="I57" s="7" t="s">
        <v>113</v>
      </c>
      <c r="L57" s="44"/>
      <c r="T57" s="27">
        <v>631.22</v>
      </c>
      <c r="X57" s="27">
        <v>15.51</v>
      </c>
    </row>
    <row r="58" spans="1:24" ht="15.75" customHeight="1" x14ac:dyDescent="0.25">
      <c r="A58" s="15" t="s">
        <v>17</v>
      </c>
      <c r="B58" s="13" t="s">
        <v>48</v>
      </c>
      <c r="C58" s="26"/>
      <c r="D58" s="14"/>
      <c r="E58" s="112">
        <f>E57</f>
        <v>20</v>
      </c>
      <c r="F58" s="113"/>
      <c r="G58" s="114"/>
      <c r="H58" s="21"/>
      <c r="I58" s="7"/>
      <c r="L58" s="44">
        <v>2083.85</v>
      </c>
      <c r="T58" s="27">
        <v>135</v>
      </c>
      <c r="X58" s="27">
        <v>2250</v>
      </c>
    </row>
    <row r="59" spans="1:24" x14ac:dyDescent="0.25">
      <c r="A59" s="143"/>
      <c r="B59" s="92" t="s">
        <v>70</v>
      </c>
      <c r="C59" s="141">
        <v>92756876424</v>
      </c>
      <c r="D59" s="92" t="s">
        <v>52</v>
      </c>
      <c r="E59" s="115">
        <v>250</v>
      </c>
      <c r="F59" s="116"/>
      <c r="G59" s="117"/>
      <c r="H59" s="20" t="s">
        <v>62</v>
      </c>
      <c r="I59" s="68" t="s">
        <v>113</v>
      </c>
      <c r="L59" s="44">
        <v>546.39</v>
      </c>
      <c r="T59" s="27">
        <v>9.9499999999999993</v>
      </c>
      <c r="X59" s="27">
        <v>43.75</v>
      </c>
    </row>
    <row r="60" spans="1:24" x14ac:dyDescent="0.25">
      <c r="A60" s="144"/>
      <c r="B60" s="94"/>
      <c r="C60" s="142"/>
      <c r="D60" s="94"/>
      <c r="E60" s="101">
        <v>250</v>
      </c>
      <c r="F60" s="102"/>
      <c r="G60" s="103"/>
      <c r="H60" s="20" t="s">
        <v>62</v>
      </c>
      <c r="I60" s="7" t="s">
        <v>113</v>
      </c>
      <c r="L60" s="44"/>
      <c r="X60" s="27">
        <v>187.5</v>
      </c>
    </row>
    <row r="61" spans="1:24" x14ac:dyDescent="0.25">
      <c r="A61" s="15" t="s">
        <v>18</v>
      </c>
      <c r="B61" s="13" t="s">
        <v>48</v>
      </c>
      <c r="C61" s="26"/>
      <c r="D61" s="14"/>
      <c r="E61" s="112">
        <f>E60+E59</f>
        <v>500</v>
      </c>
      <c r="F61" s="113"/>
      <c r="G61" s="114"/>
      <c r="H61" s="21"/>
      <c r="I61" s="7"/>
      <c r="L61" s="44">
        <v>200</v>
      </c>
      <c r="T61" s="27">
        <v>625</v>
      </c>
      <c r="X61" s="27">
        <v>141.24</v>
      </c>
    </row>
    <row r="62" spans="1:24" x14ac:dyDescent="0.25">
      <c r="A62" s="76"/>
      <c r="B62" s="77" t="s">
        <v>127</v>
      </c>
      <c r="C62" s="78" t="s">
        <v>128</v>
      </c>
      <c r="D62" s="76" t="s">
        <v>50</v>
      </c>
      <c r="E62" s="115">
        <v>7850</v>
      </c>
      <c r="F62" s="116"/>
      <c r="G62" s="117"/>
      <c r="H62" s="20" t="s">
        <v>55</v>
      </c>
      <c r="I62" s="7" t="s">
        <v>112</v>
      </c>
      <c r="L62" s="44">
        <v>200</v>
      </c>
      <c r="T62" s="27">
        <v>43.75</v>
      </c>
      <c r="X62" s="27">
        <v>7850</v>
      </c>
    </row>
    <row r="63" spans="1:24" x14ac:dyDescent="0.25">
      <c r="A63" s="15" t="s">
        <v>19</v>
      </c>
      <c r="B63" s="13" t="s">
        <v>48</v>
      </c>
      <c r="C63" s="54"/>
      <c r="D63" s="30"/>
      <c r="E63" s="112">
        <f>E62</f>
        <v>7850</v>
      </c>
      <c r="F63" s="113"/>
      <c r="G63" s="114"/>
      <c r="H63" s="21"/>
      <c r="I63" s="7"/>
      <c r="L63" s="44"/>
      <c r="X63" s="27">
        <v>7325.4</v>
      </c>
    </row>
    <row r="64" spans="1:24" x14ac:dyDescent="0.25">
      <c r="A64" s="10"/>
      <c r="B64" s="40" t="s">
        <v>129</v>
      </c>
      <c r="C64" s="60">
        <v>2201626953</v>
      </c>
      <c r="D64" s="43" t="s">
        <v>52</v>
      </c>
      <c r="E64" s="101">
        <v>24853.73</v>
      </c>
      <c r="F64" s="102"/>
      <c r="G64" s="103"/>
      <c r="H64" s="20" t="s">
        <v>55</v>
      </c>
      <c r="I64" s="7" t="s">
        <v>112</v>
      </c>
      <c r="L64" s="44"/>
      <c r="X64" s="27">
        <v>24853.73</v>
      </c>
    </row>
    <row r="65" spans="1:24" x14ac:dyDescent="0.25">
      <c r="A65" s="15" t="s">
        <v>20</v>
      </c>
      <c r="B65" s="13" t="s">
        <v>48</v>
      </c>
      <c r="C65" s="26"/>
      <c r="D65" s="14"/>
      <c r="E65" s="112">
        <f>E64</f>
        <v>24853.73</v>
      </c>
      <c r="F65" s="113"/>
      <c r="G65" s="114"/>
      <c r="H65" s="21"/>
      <c r="I65" s="7"/>
      <c r="L65" s="44"/>
      <c r="X65" s="70">
        <v>187.5</v>
      </c>
    </row>
    <row r="66" spans="1:24" x14ac:dyDescent="0.25">
      <c r="A66" s="48"/>
      <c r="B66" s="32" t="s">
        <v>131</v>
      </c>
      <c r="C66" s="62" t="s">
        <v>130</v>
      </c>
      <c r="D66" s="32" t="s">
        <v>100</v>
      </c>
      <c r="E66" s="101">
        <v>7325.4</v>
      </c>
      <c r="F66" s="102"/>
      <c r="G66" s="103"/>
      <c r="H66" s="20" t="s">
        <v>55</v>
      </c>
      <c r="I66" s="7" t="s">
        <v>112</v>
      </c>
      <c r="L66" s="44">
        <v>200</v>
      </c>
      <c r="T66" s="27">
        <v>84.61</v>
      </c>
      <c r="X66" s="70">
        <v>625</v>
      </c>
    </row>
    <row r="67" spans="1:24" x14ac:dyDescent="0.25">
      <c r="A67" s="15" t="s">
        <v>21</v>
      </c>
      <c r="B67" s="13" t="s">
        <v>48</v>
      </c>
      <c r="C67" s="26"/>
      <c r="D67" s="14"/>
      <c r="E67" s="112">
        <f>E66</f>
        <v>7325.4</v>
      </c>
      <c r="F67" s="113"/>
      <c r="G67" s="114"/>
      <c r="H67" s="12"/>
      <c r="I67" s="7"/>
      <c r="L67" s="44"/>
      <c r="X67" s="27">
        <v>625</v>
      </c>
    </row>
    <row r="68" spans="1:24" x14ac:dyDescent="0.25">
      <c r="A68" s="82"/>
      <c r="B68" s="50" t="s">
        <v>105</v>
      </c>
      <c r="C68" s="83" t="s">
        <v>106</v>
      </c>
      <c r="D68" s="84" t="s">
        <v>115</v>
      </c>
      <c r="E68" s="101">
        <v>187.5</v>
      </c>
      <c r="F68" s="102"/>
      <c r="G68" s="103"/>
      <c r="H68" s="20" t="s">
        <v>55</v>
      </c>
      <c r="I68" s="7" t="s">
        <v>113</v>
      </c>
      <c r="L68" s="44"/>
      <c r="X68" s="70">
        <v>683.1</v>
      </c>
    </row>
    <row r="69" spans="1:24" x14ac:dyDescent="0.25">
      <c r="A69" s="46" t="s">
        <v>22</v>
      </c>
      <c r="B69" s="13" t="s">
        <v>48</v>
      </c>
      <c r="C69" s="26"/>
      <c r="D69" s="12"/>
      <c r="E69" s="112">
        <f>E68</f>
        <v>187.5</v>
      </c>
      <c r="F69" s="113"/>
      <c r="G69" s="114"/>
      <c r="H69" s="12"/>
      <c r="I69" s="7"/>
      <c r="L69" s="44"/>
      <c r="X69" s="27">
        <v>159.46</v>
      </c>
    </row>
    <row r="70" spans="1:24" s="69" customFormat="1" x14ac:dyDescent="0.25">
      <c r="A70" s="143"/>
      <c r="B70" s="93" t="s">
        <v>109</v>
      </c>
      <c r="C70" s="130" t="s">
        <v>82</v>
      </c>
      <c r="D70" s="93" t="s">
        <v>52</v>
      </c>
      <c r="E70" s="132">
        <v>625</v>
      </c>
      <c r="F70" s="133"/>
      <c r="G70" s="134"/>
      <c r="H70" s="7" t="s">
        <v>53</v>
      </c>
      <c r="I70" s="7" t="s">
        <v>113</v>
      </c>
      <c r="L70" s="70"/>
      <c r="T70" s="70"/>
      <c r="X70" s="27">
        <v>85107.05</v>
      </c>
    </row>
    <row r="71" spans="1:24" s="69" customFormat="1" x14ac:dyDescent="0.25">
      <c r="A71" s="144"/>
      <c r="B71" s="94"/>
      <c r="C71" s="131"/>
      <c r="D71" s="94"/>
      <c r="E71" s="101">
        <v>625</v>
      </c>
      <c r="F71" s="102"/>
      <c r="G71" s="103"/>
      <c r="H71" s="7" t="s">
        <v>53</v>
      </c>
      <c r="I71" s="7" t="s">
        <v>113</v>
      </c>
      <c r="L71" s="70"/>
      <c r="T71" s="70"/>
      <c r="X71" s="27">
        <v>71.989999999999995</v>
      </c>
    </row>
    <row r="72" spans="1:24" x14ac:dyDescent="0.25">
      <c r="A72" s="46" t="s">
        <v>23</v>
      </c>
      <c r="B72" s="52" t="s">
        <v>48</v>
      </c>
      <c r="C72" s="47"/>
      <c r="D72" s="30"/>
      <c r="E72" s="112">
        <f>E71+E70</f>
        <v>1250</v>
      </c>
      <c r="F72" s="113"/>
      <c r="G72" s="114"/>
      <c r="H72" s="12"/>
      <c r="I72" s="7"/>
      <c r="L72" s="44"/>
      <c r="X72" s="70">
        <v>203.19</v>
      </c>
    </row>
    <row r="73" spans="1:24" s="69" customFormat="1" x14ac:dyDescent="0.25">
      <c r="A73" s="81"/>
      <c r="B73" s="79" t="s">
        <v>132</v>
      </c>
      <c r="C73" s="80" t="s">
        <v>134</v>
      </c>
      <c r="D73" s="85" t="s">
        <v>52</v>
      </c>
      <c r="E73" s="115">
        <v>683.1</v>
      </c>
      <c r="F73" s="116"/>
      <c r="G73" s="117"/>
      <c r="H73" s="68" t="s">
        <v>133</v>
      </c>
      <c r="I73" s="7" t="s">
        <v>113</v>
      </c>
      <c r="L73" s="70"/>
      <c r="T73" s="70"/>
      <c r="X73" s="27">
        <v>687.5</v>
      </c>
    </row>
    <row r="74" spans="1:24" x14ac:dyDescent="0.25">
      <c r="A74" s="46" t="s">
        <v>24</v>
      </c>
      <c r="B74" s="52" t="s">
        <v>48</v>
      </c>
      <c r="C74" s="47"/>
      <c r="D74" s="30"/>
      <c r="E74" s="112">
        <f>683.1</f>
        <v>683.1</v>
      </c>
      <c r="F74" s="113"/>
      <c r="G74" s="114"/>
      <c r="H74" s="12"/>
      <c r="I74" s="7"/>
      <c r="L74" s="44"/>
      <c r="X74" s="70">
        <v>1552.5</v>
      </c>
    </row>
    <row r="75" spans="1:24" x14ac:dyDescent="0.25">
      <c r="A75" s="143"/>
      <c r="B75" s="92" t="s">
        <v>65</v>
      </c>
      <c r="C75" s="121">
        <v>93300948469</v>
      </c>
      <c r="D75" s="145" t="s">
        <v>52</v>
      </c>
      <c r="E75" s="116">
        <v>1552.5</v>
      </c>
      <c r="F75" s="116"/>
      <c r="G75" s="117"/>
      <c r="H75" s="20" t="s">
        <v>72</v>
      </c>
      <c r="I75" s="68" t="s">
        <v>113</v>
      </c>
      <c r="L75" s="44">
        <v>200</v>
      </c>
      <c r="O75" s="27"/>
      <c r="T75" s="27">
        <v>9312.5</v>
      </c>
      <c r="X75" s="27">
        <v>103453.41</v>
      </c>
    </row>
    <row r="76" spans="1:24" x14ac:dyDescent="0.25">
      <c r="A76" s="144"/>
      <c r="B76" s="94"/>
      <c r="C76" s="122"/>
      <c r="D76" s="145"/>
      <c r="E76" s="102">
        <v>687.5</v>
      </c>
      <c r="F76" s="102"/>
      <c r="G76" s="103"/>
      <c r="H76" s="20" t="s">
        <v>55</v>
      </c>
      <c r="I76" s="7" t="s">
        <v>113</v>
      </c>
      <c r="L76" s="44">
        <v>200</v>
      </c>
      <c r="T76" s="27">
        <v>39850.25</v>
      </c>
      <c r="X76" s="70">
        <v>3487.5</v>
      </c>
    </row>
    <row r="77" spans="1:24" s="69" customFormat="1" x14ac:dyDescent="0.25">
      <c r="A77" s="46" t="s">
        <v>25</v>
      </c>
      <c r="B77" s="52" t="s">
        <v>48</v>
      </c>
      <c r="C77" s="47"/>
      <c r="D77" s="30"/>
      <c r="E77" s="112">
        <f>E75+E76</f>
        <v>2240</v>
      </c>
      <c r="F77" s="113"/>
      <c r="G77" s="114"/>
      <c r="H77" s="12"/>
      <c r="I77" s="7"/>
      <c r="L77" s="70"/>
      <c r="T77" s="70"/>
      <c r="X77" s="27">
        <v>622.5</v>
      </c>
    </row>
    <row r="78" spans="1:24" x14ac:dyDescent="0.25">
      <c r="A78" s="81"/>
      <c r="B78" s="79" t="s">
        <v>135</v>
      </c>
      <c r="C78" s="80" t="s">
        <v>136</v>
      </c>
      <c r="D78" s="85" t="s">
        <v>52</v>
      </c>
      <c r="E78" s="115">
        <v>103453.41</v>
      </c>
      <c r="F78" s="116"/>
      <c r="G78" s="117"/>
      <c r="H78" s="20" t="s">
        <v>55</v>
      </c>
      <c r="I78" s="68" t="s">
        <v>113</v>
      </c>
      <c r="L78" s="44"/>
      <c r="X78" s="27">
        <v>20</v>
      </c>
    </row>
    <row r="79" spans="1:24" s="69" customFormat="1" x14ac:dyDescent="0.25">
      <c r="A79" s="46" t="s">
        <v>26</v>
      </c>
      <c r="B79" s="52" t="s">
        <v>48</v>
      </c>
      <c r="C79" s="47"/>
      <c r="D79" s="30"/>
      <c r="E79" s="112">
        <f>E78</f>
        <v>103453.41</v>
      </c>
      <c r="F79" s="113"/>
      <c r="G79" s="114"/>
      <c r="H79" s="12"/>
      <c r="I79" s="7"/>
      <c r="L79" s="70"/>
      <c r="T79" s="70"/>
      <c r="X79" s="27">
        <v>812.5</v>
      </c>
    </row>
    <row r="80" spans="1:24" x14ac:dyDescent="0.25">
      <c r="A80" s="81"/>
      <c r="B80" s="79" t="s">
        <v>91</v>
      </c>
      <c r="C80" s="80" t="s">
        <v>92</v>
      </c>
      <c r="D80" s="85" t="s">
        <v>52</v>
      </c>
      <c r="E80" s="115">
        <v>812.5</v>
      </c>
      <c r="F80" s="116"/>
      <c r="G80" s="117"/>
      <c r="H80" s="20" t="s">
        <v>55</v>
      </c>
      <c r="I80" s="68" t="s">
        <v>113</v>
      </c>
      <c r="L80" s="44"/>
      <c r="X80" s="27">
        <v>3337.5</v>
      </c>
    </row>
    <row r="81" spans="1:24" s="69" customFormat="1" x14ac:dyDescent="0.25">
      <c r="A81" s="46" t="s">
        <v>27</v>
      </c>
      <c r="B81" s="52" t="s">
        <v>48</v>
      </c>
      <c r="C81" s="47"/>
      <c r="D81" s="30"/>
      <c r="E81" s="112">
        <f>E80</f>
        <v>812.5</v>
      </c>
      <c r="F81" s="113"/>
      <c r="G81" s="114"/>
      <c r="H81" s="12"/>
      <c r="I81" s="7"/>
      <c r="L81" s="70"/>
      <c r="T81" s="70"/>
      <c r="X81" s="27">
        <v>290</v>
      </c>
    </row>
    <row r="82" spans="1:24" x14ac:dyDescent="0.25">
      <c r="A82" s="81"/>
      <c r="B82" s="79" t="s">
        <v>119</v>
      </c>
      <c r="C82" s="80" t="s">
        <v>120</v>
      </c>
      <c r="D82" s="85" t="s">
        <v>52</v>
      </c>
      <c r="E82" s="115">
        <v>3337.5</v>
      </c>
      <c r="F82" s="116"/>
      <c r="G82" s="117"/>
      <c r="H82" s="20" t="s">
        <v>55</v>
      </c>
      <c r="I82" s="68" t="s">
        <v>113</v>
      </c>
      <c r="L82" s="44"/>
      <c r="X82" s="27">
        <v>877.55</v>
      </c>
    </row>
    <row r="83" spans="1:24" x14ac:dyDescent="0.25">
      <c r="A83" s="46" t="s">
        <v>28</v>
      </c>
      <c r="B83" s="52" t="s">
        <v>48</v>
      </c>
      <c r="C83" s="47"/>
      <c r="D83" s="30"/>
      <c r="E83" s="112">
        <f>E82</f>
        <v>3337.5</v>
      </c>
      <c r="F83" s="113"/>
      <c r="G83" s="114"/>
      <c r="H83" s="12"/>
      <c r="I83" s="7"/>
      <c r="L83" s="44">
        <v>200</v>
      </c>
      <c r="T83" s="27">
        <v>71.989999999999995</v>
      </c>
      <c r="X83" s="27">
        <v>9</v>
      </c>
    </row>
    <row r="84" spans="1:24" x14ac:dyDescent="0.25">
      <c r="A84" s="81"/>
      <c r="B84" s="79" t="s">
        <v>137</v>
      </c>
      <c r="C84" s="80" t="s">
        <v>138</v>
      </c>
      <c r="D84" s="85" t="s">
        <v>52</v>
      </c>
      <c r="E84" s="115">
        <v>290</v>
      </c>
      <c r="F84" s="116"/>
      <c r="G84" s="117"/>
      <c r="H84" s="68" t="s">
        <v>59</v>
      </c>
      <c r="I84" s="68" t="s">
        <v>113</v>
      </c>
      <c r="L84" s="44"/>
      <c r="X84" s="27">
        <v>24.89</v>
      </c>
    </row>
    <row r="85" spans="1:24" x14ac:dyDescent="0.25">
      <c r="A85" s="46" t="s">
        <v>29</v>
      </c>
      <c r="B85" s="52" t="s">
        <v>48</v>
      </c>
      <c r="C85" s="47"/>
      <c r="D85" s="30"/>
      <c r="E85" s="112">
        <f>E84</f>
        <v>290</v>
      </c>
      <c r="F85" s="113"/>
      <c r="G85" s="114"/>
      <c r="H85" s="12"/>
      <c r="I85" s="7"/>
      <c r="L85" s="44"/>
      <c r="X85" s="27">
        <v>181.25</v>
      </c>
    </row>
    <row r="86" spans="1:24" x14ac:dyDescent="0.25">
      <c r="A86" s="143"/>
      <c r="B86" s="92" t="s">
        <v>94</v>
      </c>
      <c r="C86" s="149" t="s">
        <v>95</v>
      </c>
      <c r="D86" s="92" t="s">
        <v>50</v>
      </c>
      <c r="E86" s="101">
        <v>248.85</v>
      </c>
      <c r="F86" s="102"/>
      <c r="G86" s="103"/>
      <c r="H86" s="7" t="s">
        <v>96</v>
      </c>
      <c r="I86" s="7" t="s">
        <v>113</v>
      </c>
      <c r="L86" s="44"/>
      <c r="X86" s="27">
        <v>10.62</v>
      </c>
    </row>
    <row r="87" spans="1:24" x14ac:dyDescent="0.25">
      <c r="A87" s="144"/>
      <c r="B87" s="94"/>
      <c r="C87" s="131"/>
      <c r="D87" s="94"/>
      <c r="E87" s="101">
        <v>248.85</v>
      </c>
      <c r="F87" s="102"/>
      <c r="G87" s="103"/>
      <c r="H87" s="7" t="s">
        <v>96</v>
      </c>
      <c r="I87" s="7" t="s">
        <v>113</v>
      </c>
      <c r="L87" s="44"/>
      <c r="X87" s="27">
        <v>48.86</v>
      </c>
    </row>
    <row r="88" spans="1:24" x14ac:dyDescent="0.25">
      <c r="A88" s="46" t="s">
        <v>30</v>
      </c>
      <c r="B88" s="52" t="s">
        <v>48</v>
      </c>
      <c r="C88" s="47"/>
      <c r="D88" s="30"/>
      <c r="E88" s="112">
        <f>E86+E87</f>
        <v>497.7</v>
      </c>
      <c r="F88" s="113"/>
      <c r="G88" s="114"/>
      <c r="H88" s="12"/>
      <c r="I88" s="7"/>
      <c r="L88" s="44"/>
      <c r="X88" s="27">
        <v>2953.13</v>
      </c>
    </row>
    <row r="89" spans="1:24" x14ac:dyDescent="0.25">
      <c r="A89" s="81"/>
      <c r="B89" s="79" t="s">
        <v>99</v>
      </c>
      <c r="C89" s="80" t="s">
        <v>139</v>
      </c>
      <c r="D89" s="85" t="s">
        <v>52</v>
      </c>
      <c r="E89" s="159">
        <v>70</v>
      </c>
      <c r="F89" s="159"/>
      <c r="G89" s="159"/>
      <c r="H89" s="68" t="s">
        <v>73</v>
      </c>
      <c r="I89" s="7" t="s">
        <v>113</v>
      </c>
      <c r="L89" s="44"/>
      <c r="X89" s="27">
        <v>248.85</v>
      </c>
    </row>
    <row r="90" spans="1:24" x14ac:dyDescent="0.25">
      <c r="A90" s="46" t="s">
        <v>31</v>
      </c>
      <c r="B90" s="52" t="s">
        <v>48</v>
      </c>
      <c r="C90" s="47"/>
      <c r="D90" s="30"/>
      <c r="E90" s="112">
        <f>E89</f>
        <v>70</v>
      </c>
      <c r="F90" s="113"/>
      <c r="G90" s="114"/>
      <c r="H90" s="12"/>
      <c r="I90" s="7"/>
      <c r="L90" s="44"/>
      <c r="X90" s="27">
        <v>248.85</v>
      </c>
    </row>
    <row r="91" spans="1:24" x14ac:dyDescent="0.25">
      <c r="A91" s="143"/>
      <c r="B91" s="155" t="s">
        <v>107</v>
      </c>
      <c r="C91" s="157" t="s">
        <v>108</v>
      </c>
      <c r="D91" s="151" t="s">
        <v>52</v>
      </c>
      <c r="E91" s="115">
        <v>20.3</v>
      </c>
      <c r="F91" s="116"/>
      <c r="G91" s="117"/>
      <c r="H91" s="68" t="s">
        <v>73</v>
      </c>
      <c r="I91" s="68" t="s">
        <v>112</v>
      </c>
      <c r="L91" s="44">
        <v>200</v>
      </c>
      <c r="T91" s="27">
        <v>375</v>
      </c>
      <c r="X91" s="27">
        <v>4375</v>
      </c>
    </row>
    <row r="92" spans="1:24" x14ac:dyDescent="0.25">
      <c r="A92" s="144"/>
      <c r="B92" s="156"/>
      <c r="C92" s="158"/>
      <c r="D92" s="153"/>
      <c r="E92" s="159">
        <v>28.8</v>
      </c>
      <c r="F92" s="159"/>
      <c r="G92" s="159"/>
      <c r="H92" s="68" t="s">
        <v>73</v>
      </c>
      <c r="I92" s="7" t="s">
        <v>113</v>
      </c>
      <c r="L92" s="44"/>
      <c r="X92" s="27">
        <v>70</v>
      </c>
    </row>
    <row r="93" spans="1:24" x14ac:dyDescent="0.25">
      <c r="A93" s="46" t="s">
        <v>32</v>
      </c>
      <c r="B93" s="52" t="s">
        <v>48</v>
      </c>
      <c r="C93" s="47"/>
      <c r="D93" s="12"/>
      <c r="E93" s="160">
        <f>E92+E91</f>
        <v>49.1</v>
      </c>
      <c r="F93" s="160"/>
      <c r="G93" s="160"/>
      <c r="H93" s="87"/>
      <c r="I93" s="7"/>
      <c r="L93" s="44"/>
      <c r="X93" s="27">
        <v>28.8</v>
      </c>
    </row>
    <row r="94" spans="1:24" s="69" customFormat="1" x14ac:dyDescent="0.25">
      <c r="A94" s="81"/>
      <c r="B94" s="32" t="s">
        <v>114</v>
      </c>
      <c r="C94" s="64">
        <v>75005502105</v>
      </c>
      <c r="D94" s="32" t="s">
        <v>52</v>
      </c>
      <c r="E94" s="101">
        <v>500</v>
      </c>
      <c r="F94" s="102"/>
      <c r="G94" s="103"/>
      <c r="H94" s="61" t="s">
        <v>55</v>
      </c>
      <c r="I94" s="39" t="s">
        <v>113</v>
      </c>
      <c r="L94" s="70"/>
      <c r="T94" s="70"/>
      <c r="X94" s="70">
        <v>250</v>
      </c>
    </row>
    <row r="95" spans="1:24" x14ac:dyDescent="0.25">
      <c r="A95" s="46" t="s">
        <v>33</v>
      </c>
      <c r="B95" s="52" t="s">
        <v>48</v>
      </c>
      <c r="C95" s="47"/>
      <c r="D95" s="31"/>
      <c r="E95" s="112">
        <f>E94</f>
        <v>500</v>
      </c>
      <c r="F95" s="113"/>
      <c r="G95" s="114"/>
      <c r="H95" s="87"/>
      <c r="I95" s="7"/>
      <c r="L95" s="44"/>
      <c r="X95" s="27">
        <v>500</v>
      </c>
    </row>
    <row r="96" spans="1:24" x14ac:dyDescent="0.25">
      <c r="A96" s="81"/>
      <c r="B96" s="6" t="s">
        <v>104</v>
      </c>
      <c r="C96" s="35">
        <v>42684904066</v>
      </c>
      <c r="D96" s="6" t="s">
        <v>52</v>
      </c>
      <c r="E96" s="101">
        <v>450</v>
      </c>
      <c r="F96" s="102"/>
      <c r="G96" s="103"/>
      <c r="H96" s="20" t="s">
        <v>53</v>
      </c>
      <c r="I96" s="7" t="s">
        <v>113</v>
      </c>
      <c r="L96" s="44"/>
      <c r="X96" s="27">
        <v>450</v>
      </c>
    </row>
    <row r="97" spans="1:24" x14ac:dyDescent="0.25">
      <c r="A97" s="46" t="s">
        <v>34</v>
      </c>
      <c r="B97" s="52" t="s">
        <v>48</v>
      </c>
      <c r="C97" s="47"/>
      <c r="D97" s="31"/>
      <c r="E97" s="112">
        <f>E96</f>
        <v>450</v>
      </c>
      <c r="F97" s="113"/>
      <c r="G97" s="114"/>
      <c r="H97" s="87"/>
      <c r="I97" s="7"/>
      <c r="L97" s="44"/>
      <c r="X97" s="27">
        <v>562.5</v>
      </c>
    </row>
    <row r="98" spans="1:24" x14ac:dyDescent="0.25">
      <c r="A98" s="81"/>
      <c r="B98" s="7" t="s">
        <v>116</v>
      </c>
      <c r="C98" s="2" t="s">
        <v>117</v>
      </c>
      <c r="D98" s="7" t="s">
        <v>118</v>
      </c>
      <c r="E98" s="101">
        <v>82829.61</v>
      </c>
      <c r="F98" s="102"/>
      <c r="G98" s="103"/>
      <c r="H98" s="7" t="s">
        <v>55</v>
      </c>
      <c r="I98" s="7" t="s">
        <v>113</v>
      </c>
      <c r="L98" s="44">
        <v>200</v>
      </c>
      <c r="T98" s="27">
        <v>312.5</v>
      </c>
      <c r="X98" s="27">
        <v>82829.61</v>
      </c>
    </row>
    <row r="99" spans="1:24" x14ac:dyDescent="0.25">
      <c r="A99" s="46" t="s">
        <v>35</v>
      </c>
      <c r="B99" s="52" t="s">
        <v>48</v>
      </c>
      <c r="C99" s="47"/>
      <c r="D99" s="31"/>
      <c r="E99" s="112">
        <f>E98</f>
        <v>82829.61</v>
      </c>
      <c r="F99" s="113"/>
      <c r="G99" s="114"/>
      <c r="H99" s="87"/>
      <c r="I99" s="7"/>
      <c r="L99" s="44"/>
      <c r="X99" s="27">
        <v>5.57</v>
      </c>
    </row>
    <row r="100" spans="1:24" s="69" customFormat="1" x14ac:dyDescent="0.25">
      <c r="A100" s="81"/>
      <c r="B100" s="79" t="s">
        <v>97</v>
      </c>
      <c r="C100" s="80" t="s">
        <v>103</v>
      </c>
      <c r="D100" s="67" t="s">
        <v>52</v>
      </c>
      <c r="E100" s="115">
        <v>13.77</v>
      </c>
      <c r="F100" s="116"/>
      <c r="G100" s="117"/>
      <c r="H100" s="68" t="s">
        <v>73</v>
      </c>
      <c r="I100" s="68" t="s">
        <v>112</v>
      </c>
      <c r="L100" s="70"/>
      <c r="T100" s="70"/>
      <c r="X100" s="70">
        <v>13.77</v>
      </c>
    </row>
    <row r="101" spans="1:24" x14ac:dyDescent="0.25">
      <c r="A101" s="46" t="s">
        <v>36</v>
      </c>
      <c r="B101" s="52"/>
      <c r="C101" s="47"/>
      <c r="D101" s="31"/>
      <c r="E101" s="112">
        <f>E100</f>
        <v>13.77</v>
      </c>
      <c r="F101" s="113"/>
      <c r="G101" s="114"/>
      <c r="H101" s="87"/>
      <c r="I101" s="7"/>
      <c r="L101" s="44"/>
      <c r="X101" s="27">
        <v>20.3</v>
      </c>
    </row>
    <row r="102" spans="1:24" x14ac:dyDescent="0.25">
      <c r="A102" s="88"/>
      <c r="B102" s="84" t="s">
        <v>79</v>
      </c>
      <c r="C102" s="83">
        <v>87311810359</v>
      </c>
      <c r="D102" s="84" t="s">
        <v>100</v>
      </c>
      <c r="E102" s="118">
        <v>5.57</v>
      </c>
      <c r="F102" s="119"/>
      <c r="G102" s="120"/>
      <c r="H102" s="20" t="s">
        <v>57</v>
      </c>
      <c r="I102" s="7" t="s">
        <v>112</v>
      </c>
      <c r="L102" s="44"/>
    </row>
    <row r="103" spans="1:24" x14ac:dyDescent="0.25">
      <c r="A103" s="15" t="s">
        <v>98</v>
      </c>
      <c r="B103" s="12" t="s">
        <v>48</v>
      </c>
      <c r="C103" s="26"/>
      <c r="D103" s="12"/>
      <c r="E103" s="112">
        <f>E102</f>
        <v>5.57</v>
      </c>
      <c r="F103" s="113"/>
      <c r="G103" s="114"/>
      <c r="H103" s="21"/>
      <c r="I103" s="7"/>
      <c r="L103" s="44"/>
    </row>
    <row r="104" spans="1:24" x14ac:dyDescent="0.25">
      <c r="A104" s="16"/>
      <c r="B104" s="9" t="s">
        <v>122</v>
      </c>
      <c r="C104" s="11"/>
      <c r="D104" s="12"/>
      <c r="E104" s="123">
        <f>E49+E47+E45+E42+E40+E36+E34+E32+E28+K24+E26+E24+E22+E17+E11+E103+E52+E56+E58+E61+E65+E67+E69+E72+E63+E19+E15+E88+E85+E83+E81+E79+E77+E74+E90+E93+E95+E97+E99+E101</f>
        <v>427615.6</v>
      </c>
      <c r="F104" s="124"/>
      <c r="G104" s="125"/>
      <c r="H104" s="21"/>
      <c r="I104" s="7"/>
      <c r="L104" s="44"/>
      <c r="X104" s="27">
        <f>SUM(X11:X103)</f>
        <v>428859.90999999992</v>
      </c>
    </row>
    <row r="105" spans="1:24" x14ac:dyDescent="0.25">
      <c r="A105" s="17"/>
      <c r="I105" s="27"/>
      <c r="L105" s="44"/>
      <c r="X105"/>
    </row>
    <row r="106" spans="1:24" x14ac:dyDescent="0.25">
      <c r="D106" s="126"/>
      <c r="E106" s="126"/>
      <c r="F106" s="126"/>
      <c r="I106" s="27"/>
      <c r="L106" s="44"/>
    </row>
    <row r="107" spans="1:24" x14ac:dyDescent="0.25">
      <c r="D107" s="126"/>
      <c r="E107" s="126"/>
      <c r="F107" s="126"/>
      <c r="G107" s="29"/>
      <c r="H107" s="27"/>
      <c r="I107" s="27"/>
      <c r="L107" s="44"/>
      <c r="X107"/>
    </row>
    <row r="108" spans="1:24" x14ac:dyDescent="0.25">
      <c r="A108" s="17"/>
      <c r="L108" s="44"/>
    </row>
    <row r="109" spans="1:24" ht="16.5" customHeight="1" x14ac:dyDescent="0.25">
      <c r="A109" s="17"/>
      <c r="I109" s="27"/>
      <c r="L109" s="44">
        <v>200</v>
      </c>
      <c r="T109" s="27">
        <v>10.62</v>
      </c>
    </row>
    <row r="110" spans="1:24" x14ac:dyDescent="0.25">
      <c r="A110" s="17"/>
      <c r="I110" s="27"/>
      <c r="L110" s="44">
        <v>200</v>
      </c>
      <c r="T110" s="27">
        <v>20342.400000000001</v>
      </c>
    </row>
    <row r="111" spans="1:24" x14ac:dyDescent="0.25">
      <c r="A111" s="17"/>
      <c r="I111" s="27"/>
      <c r="L111" s="44">
        <v>200</v>
      </c>
      <c r="T111" s="27">
        <v>187.5</v>
      </c>
    </row>
    <row r="112" spans="1:24" x14ac:dyDescent="0.25">
      <c r="A112" s="17"/>
      <c r="L112" s="44">
        <v>200</v>
      </c>
      <c r="T112" s="27">
        <v>20</v>
      </c>
    </row>
    <row r="113" spans="1:25" x14ac:dyDescent="0.25">
      <c r="A113" s="17"/>
      <c r="L113" s="44">
        <v>1373</v>
      </c>
      <c r="T113" s="27">
        <v>10.24</v>
      </c>
    </row>
    <row r="114" spans="1:25" x14ac:dyDescent="0.25">
      <c r="A114" s="17"/>
      <c r="L114" s="44">
        <v>321.8</v>
      </c>
      <c r="T114" s="27">
        <v>18.399999999999999</v>
      </c>
    </row>
    <row r="115" spans="1:25" ht="15.75" customHeight="1" x14ac:dyDescent="0.25">
      <c r="A115" s="17"/>
      <c r="L115" s="44">
        <v>353.98</v>
      </c>
      <c r="T115" s="27">
        <v>3.52</v>
      </c>
      <c r="Y115" s="27"/>
    </row>
    <row r="116" spans="1:25" ht="15.75" customHeight="1" x14ac:dyDescent="0.25">
      <c r="A116" s="17"/>
      <c r="L116" s="44">
        <v>343.25</v>
      </c>
    </row>
    <row r="117" spans="1:25" x14ac:dyDescent="0.25">
      <c r="A117" s="17"/>
      <c r="L117" s="45"/>
    </row>
    <row r="118" spans="1:25" x14ac:dyDescent="0.25">
      <c r="A118" s="17"/>
      <c r="L118" s="45">
        <v>43251.69</v>
      </c>
    </row>
    <row r="119" spans="1:25" x14ac:dyDescent="0.25">
      <c r="A119" s="17"/>
      <c r="L119" s="45"/>
    </row>
    <row r="120" spans="1:25" x14ac:dyDescent="0.25">
      <c r="A120" s="17"/>
      <c r="L120" s="45"/>
    </row>
    <row r="121" spans="1:25" x14ac:dyDescent="0.25">
      <c r="A121" s="17"/>
      <c r="L121" s="45">
        <v>1300</v>
      </c>
    </row>
    <row r="122" spans="1:25" x14ac:dyDescent="0.25">
      <c r="A122" s="17"/>
      <c r="L122" s="45">
        <v>500</v>
      </c>
    </row>
    <row r="123" spans="1:25" x14ac:dyDescent="0.25">
      <c r="A123" s="17"/>
      <c r="L123" s="45">
        <v>625</v>
      </c>
    </row>
    <row r="124" spans="1:25" x14ac:dyDescent="0.25">
      <c r="A124" s="17"/>
      <c r="L124" s="45"/>
    </row>
    <row r="125" spans="1:25" x14ac:dyDescent="0.25">
      <c r="A125" s="17"/>
      <c r="I125" s="1"/>
      <c r="L125" s="45">
        <v>106.25</v>
      </c>
    </row>
    <row r="126" spans="1:25" x14ac:dyDescent="0.25">
      <c r="A126" s="17"/>
      <c r="I126" s="1"/>
      <c r="L126" s="45"/>
    </row>
    <row r="127" spans="1:25" x14ac:dyDescent="0.25">
      <c r="A127" s="17"/>
      <c r="I127" s="1"/>
      <c r="L127" s="45"/>
    </row>
    <row r="128" spans="1:25" x14ac:dyDescent="0.25">
      <c r="A128" s="17"/>
      <c r="L128" s="45"/>
      <c r="X128"/>
    </row>
    <row r="129" spans="1:12" x14ac:dyDescent="0.25">
      <c r="A129" s="17"/>
      <c r="L129" s="45"/>
    </row>
    <row r="130" spans="1:12" x14ac:dyDescent="0.25">
      <c r="A130" s="17"/>
      <c r="L130" s="45"/>
    </row>
    <row r="131" spans="1:12" x14ac:dyDescent="0.25">
      <c r="A131" s="17"/>
      <c r="L131" s="45"/>
    </row>
    <row r="132" spans="1:12" x14ac:dyDescent="0.25">
      <c r="L132" s="45"/>
    </row>
    <row r="133" spans="1:12" x14ac:dyDescent="0.25">
      <c r="L133" s="45"/>
    </row>
    <row r="135" spans="1:12" x14ac:dyDescent="0.25">
      <c r="L135" s="45"/>
    </row>
    <row r="136" spans="1:12" x14ac:dyDescent="0.25">
      <c r="L136" s="45"/>
    </row>
    <row r="137" spans="1:12" x14ac:dyDescent="0.25">
      <c r="L137" s="45">
        <v>64.7</v>
      </c>
    </row>
    <row r="138" spans="1:12" x14ac:dyDescent="0.25">
      <c r="L138" s="45">
        <v>28.13</v>
      </c>
    </row>
    <row r="139" spans="1:12" x14ac:dyDescent="0.25">
      <c r="J139" s="27"/>
      <c r="L139" s="45"/>
    </row>
    <row r="140" spans="1:12" x14ac:dyDescent="0.25">
      <c r="L140" s="45">
        <v>24.89</v>
      </c>
    </row>
    <row r="141" spans="1:12" x14ac:dyDescent="0.25">
      <c r="L141" s="45">
        <v>28875</v>
      </c>
    </row>
    <row r="142" spans="1:12" x14ac:dyDescent="0.25">
      <c r="L142" s="45">
        <v>21.49</v>
      </c>
    </row>
    <row r="143" spans="1:12" x14ac:dyDescent="0.25">
      <c r="L143" s="45"/>
    </row>
    <row r="144" spans="1:12" x14ac:dyDescent="0.25">
      <c r="L144" s="45">
        <v>562.5</v>
      </c>
    </row>
    <row r="145" spans="12:20" x14ac:dyDescent="0.25">
      <c r="L145" s="45">
        <v>2375</v>
      </c>
      <c r="T145" s="27">
        <f>SUM(T7:T144)</f>
        <v>189020.59999999995</v>
      </c>
    </row>
    <row r="146" spans="12:20" x14ac:dyDescent="0.25">
      <c r="L146" s="45">
        <v>187.5</v>
      </c>
    </row>
    <row r="147" spans="12:20" x14ac:dyDescent="0.25">
      <c r="L147" s="45">
        <v>304.54000000000002</v>
      </c>
    </row>
    <row r="148" spans="12:20" x14ac:dyDescent="0.25">
      <c r="L148" s="45">
        <v>2.83</v>
      </c>
    </row>
    <row r="149" spans="12:20" x14ac:dyDescent="0.25">
      <c r="L149" s="45">
        <v>43.75</v>
      </c>
    </row>
    <row r="150" spans="12:20" x14ac:dyDescent="0.25">
      <c r="L150" s="45">
        <v>14504</v>
      </c>
    </row>
    <row r="151" spans="12:20" x14ac:dyDescent="0.25">
      <c r="L151" s="45">
        <v>117.15</v>
      </c>
    </row>
    <row r="152" spans="12:20" x14ac:dyDescent="0.25">
      <c r="L152" s="45">
        <v>10.62</v>
      </c>
    </row>
    <row r="153" spans="12:20" x14ac:dyDescent="0.25">
      <c r="L153" s="45">
        <v>181.25</v>
      </c>
    </row>
    <row r="154" spans="12:20" x14ac:dyDescent="0.25">
      <c r="L154" s="45">
        <v>56.64</v>
      </c>
    </row>
    <row r="155" spans="12:20" x14ac:dyDescent="0.25">
      <c r="L155" s="45">
        <v>71.989999999999995</v>
      </c>
    </row>
    <row r="156" spans="12:20" x14ac:dyDescent="0.25">
      <c r="L156" s="45">
        <v>1190.8599999999999</v>
      </c>
    </row>
    <row r="157" spans="12:20" x14ac:dyDescent="0.25">
      <c r="L157" s="45">
        <v>23.6</v>
      </c>
    </row>
    <row r="158" spans="12:20" x14ac:dyDescent="0.25">
      <c r="L158" s="45">
        <v>3.25</v>
      </c>
    </row>
    <row r="159" spans="12:20" x14ac:dyDescent="0.25">
      <c r="L159" s="45"/>
    </row>
    <row r="160" spans="12:20" x14ac:dyDescent="0.25">
      <c r="L160" s="27">
        <f ca="1">SUM(L9:L176)</f>
        <v>200146.51</v>
      </c>
    </row>
    <row r="161" spans="12:12" x14ac:dyDescent="0.25">
      <c r="L161" s="45"/>
    </row>
    <row r="162" spans="12:12" x14ac:dyDescent="0.25">
      <c r="L162" s="45"/>
    </row>
    <row r="163" spans="12:12" x14ac:dyDescent="0.25">
      <c r="L163" s="45"/>
    </row>
    <row r="164" spans="12:12" x14ac:dyDescent="0.25">
      <c r="L164" s="45"/>
    </row>
    <row r="165" spans="12:12" x14ac:dyDescent="0.25">
      <c r="L165" s="45"/>
    </row>
    <row r="166" spans="12:12" x14ac:dyDescent="0.25">
      <c r="L166" s="45"/>
    </row>
    <row r="167" spans="12:12" x14ac:dyDescent="0.25">
      <c r="L167" s="45"/>
    </row>
    <row r="168" spans="12:12" x14ac:dyDescent="0.25">
      <c r="L168" s="45"/>
    </row>
    <row r="169" spans="12:12" x14ac:dyDescent="0.25">
      <c r="L169" s="45"/>
    </row>
    <row r="170" spans="12:12" x14ac:dyDescent="0.25">
      <c r="L170" s="45"/>
    </row>
    <row r="171" spans="12:12" x14ac:dyDescent="0.25">
      <c r="L171" s="45"/>
    </row>
    <row r="172" spans="12:12" x14ac:dyDescent="0.25">
      <c r="L172" s="45"/>
    </row>
    <row r="173" spans="12:12" x14ac:dyDescent="0.25">
      <c r="L173" s="45"/>
    </row>
    <row r="174" spans="12:12" x14ac:dyDescent="0.25">
      <c r="L174" s="45"/>
    </row>
    <row r="175" spans="12:12" x14ac:dyDescent="0.25">
      <c r="L175" s="45"/>
    </row>
    <row r="188" ht="15" customHeight="1" x14ac:dyDescent="0.25"/>
    <row r="190" ht="12.75" customHeight="1" x14ac:dyDescent="0.25"/>
    <row r="197" spans="10:24" x14ac:dyDescent="0.25">
      <c r="X197" s="28"/>
    </row>
    <row r="198" spans="10:24" x14ac:dyDescent="0.25">
      <c r="X198" s="28"/>
    </row>
    <row r="199" spans="10:24" x14ac:dyDescent="0.25">
      <c r="X199" s="28"/>
    </row>
    <row r="200" spans="10:24" x14ac:dyDescent="0.25">
      <c r="J200" s="27"/>
      <c r="L200" s="28"/>
    </row>
    <row r="201" spans="10:24" x14ac:dyDescent="0.25">
      <c r="L201" s="28"/>
    </row>
    <row r="202" spans="10:24" x14ac:dyDescent="0.25">
      <c r="L202" s="28"/>
    </row>
    <row r="210" spans="1:24" s="1" customFormat="1" x14ac:dyDescent="0.25">
      <c r="A210"/>
      <c r="B210"/>
      <c r="C210"/>
      <c r="D210"/>
      <c r="E210"/>
      <c r="F210"/>
      <c r="G210"/>
      <c r="H210"/>
      <c r="I210"/>
      <c r="L210" s="27"/>
      <c r="T210" s="28"/>
      <c r="X210" s="27"/>
    </row>
    <row r="211" spans="1:24" s="1" customFormat="1" x14ac:dyDescent="0.25">
      <c r="A211"/>
      <c r="B211"/>
      <c r="C211"/>
      <c r="D211"/>
      <c r="E211"/>
      <c r="F211"/>
      <c r="G211"/>
      <c r="H211"/>
      <c r="I211"/>
      <c r="L211" s="27"/>
      <c r="T211" s="28"/>
      <c r="X211" s="27"/>
    </row>
    <row r="212" spans="1:24" s="1" customFormat="1" x14ac:dyDescent="0.25">
      <c r="A212"/>
      <c r="B212"/>
      <c r="C212"/>
      <c r="D212"/>
      <c r="E212"/>
      <c r="F212"/>
      <c r="G212"/>
      <c r="H212"/>
      <c r="I212"/>
      <c r="L212" s="27"/>
      <c r="T212" s="28"/>
      <c r="X212" s="27"/>
    </row>
  </sheetData>
  <mergeCells count="155">
    <mergeCell ref="C50:C51"/>
    <mergeCell ref="D50:D51"/>
    <mergeCell ref="E91:G91"/>
    <mergeCell ref="A91:A92"/>
    <mergeCell ref="B91:B92"/>
    <mergeCell ref="C91:C92"/>
    <mergeCell ref="D91:D92"/>
    <mergeCell ref="E94:G94"/>
    <mergeCell ref="E95:G95"/>
    <mergeCell ref="E88:G88"/>
    <mergeCell ref="E89:G89"/>
    <mergeCell ref="E90:G90"/>
    <mergeCell ref="E93:G93"/>
    <mergeCell ref="E92:G92"/>
    <mergeCell ref="E59:G59"/>
    <mergeCell ref="B70:B71"/>
    <mergeCell ref="A86:A87"/>
    <mergeCell ref="B86:B87"/>
    <mergeCell ref="C86:C87"/>
    <mergeCell ref="D86:D87"/>
    <mergeCell ref="E87:G87"/>
    <mergeCell ref="E86:G86"/>
    <mergeCell ref="A59:A60"/>
    <mergeCell ref="B59:B60"/>
    <mergeCell ref="A29:A31"/>
    <mergeCell ref="B29:B31"/>
    <mergeCell ref="C29:C31"/>
    <mergeCell ref="E80:G80"/>
    <mergeCell ref="E81:G81"/>
    <mergeCell ref="E82:G82"/>
    <mergeCell ref="E83:G83"/>
    <mergeCell ref="E84:G84"/>
    <mergeCell ref="E85:G85"/>
    <mergeCell ref="E77:G77"/>
    <mergeCell ref="E78:G78"/>
    <mergeCell ref="E79:G79"/>
    <mergeCell ref="E38:G38"/>
    <mergeCell ref="A37:A39"/>
    <mergeCell ref="E50:G50"/>
    <mergeCell ref="A50:A51"/>
    <mergeCell ref="B37:B39"/>
    <mergeCell ref="C37:C39"/>
    <mergeCell ref="D37:D39"/>
    <mergeCell ref="E37:G37"/>
    <mergeCell ref="C59:C60"/>
    <mergeCell ref="E76:G76"/>
    <mergeCell ref="E75:G75"/>
    <mergeCell ref="A75:A76"/>
    <mergeCell ref="B75:B76"/>
    <mergeCell ref="C75:C76"/>
    <mergeCell ref="D75:D76"/>
    <mergeCell ref="E73:G73"/>
    <mergeCell ref="E74:G74"/>
    <mergeCell ref="E43:G43"/>
    <mergeCell ref="A43:A44"/>
    <mergeCell ref="B43:B44"/>
    <mergeCell ref="C43:C44"/>
    <mergeCell ref="D43:D44"/>
    <mergeCell ref="A53:A55"/>
    <mergeCell ref="B53:B55"/>
    <mergeCell ref="C53:C55"/>
    <mergeCell ref="B50:B51"/>
    <mergeCell ref="E54:G54"/>
    <mergeCell ref="A70:A71"/>
    <mergeCell ref="C70:C71"/>
    <mergeCell ref="D70:D71"/>
    <mergeCell ref="E70:G70"/>
    <mergeCell ref="D53:D55"/>
    <mergeCell ref="E53:G53"/>
    <mergeCell ref="D59:D60"/>
    <mergeCell ref="E14:G14"/>
    <mergeCell ref="E13:G13"/>
    <mergeCell ref="E15:G15"/>
    <mergeCell ref="E57:G57"/>
    <mergeCell ref="E42:G42"/>
    <mergeCell ref="E44:G44"/>
    <mergeCell ref="E45:G45"/>
    <mergeCell ref="E46:G46"/>
    <mergeCell ref="E47:G47"/>
    <mergeCell ref="E48:G48"/>
    <mergeCell ref="E34:G34"/>
    <mergeCell ref="E35:G35"/>
    <mergeCell ref="E36:G36"/>
    <mergeCell ref="E39:G39"/>
    <mergeCell ref="E40:G40"/>
    <mergeCell ref="E41:G41"/>
    <mergeCell ref="E26:G26"/>
    <mergeCell ref="E27:G27"/>
    <mergeCell ref="E58:G58"/>
    <mergeCell ref="E60:G60"/>
    <mergeCell ref="E61:G61"/>
    <mergeCell ref="E62:G62"/>
    <mergeCell ref="E49:G49"/>
    <mergeCell ref="E51:G51"/>
    <mergeCell ref="E52:G52"/>
    <mergeCell ref="E55:G55"/>
    <mergeCell ref="E56:G56"/>
    <mergeCell ref="E103:G103"/>
    <mergeCell ref="E104:G104"/>
    <mergeCell ref="D106:F106"/>
    <mergeCell ref="D107:F107"/>
    <mergeCell ref="E69:G69"/>
    <mergeCell ref="E71:G71"/>
    <mergeCell ref="E72:G72"/>
    <mergeCell ref="E102:G102"/>
    <mergeCell ref="E63:G63"/>
    <mergeCell ref="E64:G64"/>
    <mergeCell ref="E65:G65"/>
    <mergeCell ref="E66:G66"/>
    <mergeCell ref="E67:G67"/>
    <mergeCell ref="E68:G68"/>
    <mergeCell ref="E100:G100"/>
    <mergeCell ref="E101:G101"/>
    <mergeCell ref="E99:G99"/>
    <mergeCell ref="E96:G96"/>
    <mergeCell ref="E97:G97"/>
    <mergeCell ref="E98:G98"/>
    <mergeCell ref="E32:G32"/>
    <mergeCell ref="E33:G33"/>
    <mergeCell ref="E30:G30"/>
    <mergeCell ref="E25:G25"/>
    <mergeCell ref="A20:A21"/>
    <mergeCell ref="B20:B21"/>
    <mergeCell ref="C20:C21"/>
    <mergeCell ref="D20:D21"/>
    <mergeCell ref="E20:G20"/>
    <mergeCell ref="E21:G21"/>
    <mergeCell ref="D29:D31"/>
    <mergeCell ref="E29:G29"/>
    <mergeCell ref="Y9:Y31"/>
    <mergeCell ref="E10:G10"/>
    <mergeCell ref="E11:G11"/>
    <mergeCell ref="E16:G16"/>
    <mergeCell ref="E17:G17"/>
    <mergeCell ref="E18:G18"/>
    <mergeCell ref="E19:G19"/>
    <mergeCell ref="E22:G22"/>
    <mergeCell ref="E23:G23"/>
    <mergeCell ref="E24:G24"/>
    <mergeCell ref="E28:G28"/>
    <mergeCell ref="E31:G31"/>
    <mergeCell ref="E12:G12"/>
    <mergeCell ref="A7:A10"/>
    <mergeCell ref="B7:B10"/>
    <mergeCell ref="C7:C10"/>
    <mergeCell ref="D7:D10"/>
    <mergeCell ref="E7:G7"/>
    <mergeCell ref="E8:G8"/>
    <mergeCell ref="E9:G9"/>
    <mergeCell ref="A1:H1"/>
    <mergeCell ref="A3:B3"/>
    <mergeCell ref="C3:H3"/>
    <mergeCell ref="A4:B4"/>
    <mergeCell ref="C4:H4"/>
    <mergeCell ref="E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PROSINAC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Zubčić</dc:creator>
  <cp:lastModifiedBy>Klara</cp:lastModifiedBy>
  <cp:lastPrinted>2024-03-25T07:12:51Z</cp:lastPrinted>
  <dcterms:created xsi:type="dcterms:W3CDTF">2024-02-09T09:57:49Z</dcterms:created>
  <dcterms:modified xsi:type="dcterms:W3CDTF">2026-01-09T11:58:30Z</dcterms:modified>
</cp:coreProperties>
</file>