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1_Klara\Informacija o trošenju sredstava\"/>
    </mc:Choice>
  </mc:AlternateContent>
  <xr:revisionPtr revIDLastSave="0" documentId="13_ncr:1_{0C474469-DF60-45D6-8E30-9D8FF7361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LOVOZ 2025" sheetId="25" r:id="rId1"/>
  </sheets>
  <definedNames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66" i="25" l="1"/>
  <c r="E65" i="25"/>
  <c r="E63" i="25"/>
  <c r="E40" i="25"/>
  <c r="E34" i="25"/>
  <c r="E20" i="25"/>
  <c r="E54" i="25"/>
  <c r="E31" i="25"/>
  <c r="E24" i="25"/>
  <c r="E61" i="25"/>
  <c r="E38" i="25"/>
  <c r="E44" i="25"/>
  <c r="E22" i="25"/>
  <c r="E59" i="25"/>
  <c r="E29" i="25"/>
  <c r="E13" i="25"/>
  <c r="E27" i="25"/>
  <c r="E46" i="25"/>
  <c r="E42" i="25"/>
  <c r="E36" i="25"/>
  <c r="E18" i="25"/>
  <c r="E50" i="25"/>
  <c r="E56" i="25"/>
  <c r="E52" i="25"/>
  <c r="E10" i="25"/>
  <c r="E9" i="25"/>
  <c r="E8" i="25"/>
  <c r="E7" i="25"/>
  <c r="E15" i="25"/>
  <c r="T24" i="25"/>
  <c r="T96" i="25" s="1"/>
  <c r="E11" i="25" l="1"/>
  <c r="X66" i="25"/>
  <c r="L111" i="25"/>
</calcChain>
</file>

<file path=xl/sharedStrings.xml><?xml version="1.0" encoding="utf-8"?>
<sst xmlns="http://schemas.openxmlformats.org/spreadsheetml/2006/main" count="185" uniqueCount="102">
  <si>
    <t xml:space="preserve">NAZIV ISPLATITELJA: </t>
  </si>
  <si>
    <t xml:space="preserve">ISPLATE SREDSTAVA ZA RAZDOBLJE: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</si>
  <si>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</si>
  <si>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</si>
  <si>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</si>
  <si>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</si>
  <si>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</si>
  <si>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</si>
  <si>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</si>
  <si>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</si>
  <si>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</si>
  <si>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</si>
  <si>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</si>
  <si>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</si>
  <si>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</si>
  <si>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</si>
  <si>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</si>
  <si>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</si>
  <si>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</si>
  <si>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</si>
  <si>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</si>
  <si>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</si>
  <si>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</si>
  <si>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</si>
  <si>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</si>
  <si>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REDNI BROJ</t>
  </si>
  <si>
    <t>NAZIV PRIMATELJA</t>
  </si>
  <si>
    <t>OIB PRIMATELJA</t>
  </si>
  <si>
    <t>SJEDIŠTE / PREBIVALIŠTE PRIMATELJA</t>
  </si>
  <si>
    <t>VRSTA RASHODA / IZDATKA</t>
  </si>
  <si>
    <t>1.</t>
  </si>
  <si>
    <t>NAČIN OBJAVE ISPLAĆENOG IZNOSA</t>
  </si>
  <si>
    <t>3111 Plaće za redovan rad (bez bolovanja na teret Hzzo)</t>
  </si>
  <si>
    <t>3121 Ostali rashodi za zaposlene</t>
  </si>
  <si>
    <t>3132 Doprinos za obvezno zdravstevno</t>
  </si>
  <si>
    <t>3212 Naknada za prijevoz sa posla i na posao</t>
  </si>
  <si>
    <t>Ukupno</t>
  </si>
  <si>
    <t>Raiffeisen bank</t>
  </si>
  <si>
    <t>Zagreb</t>
  </si>
  <si>
    <t xml:space="preserve">3431 Bankarske usluge i usluge platnog prometa </t>
  </si>
  <si>
    <t>Dubrovnik</t>
  </si>
  <si>
    <t xml:space="preserve">Con teh </t>
  </si>
  <si>
    <t>4214 Ostali građevinski objekti</t>
  </si>
  <si>
    <t>A1 Hrvatska d.o.o.</t>
  </si>
  <si>
    <t>3231 Usluge telefona, pošte i prijevoza</t>
  </si>
  <si>
    <t>Ingatest</t>
  </si>
  <si>
    <t>3239 Ostale usluge</t>
  </si>
  <si>
    <t>Unicitas d.o.o.</t>
  </si>
  <si>
    <t>3238 Računalne usluge</t>
  </si>
  <si>
    <t>Securitas Hrvatska d.o.o.</t>
  </si>
  <si>
    <t>3213 Stručno usavršavanje zaposlenika</t>
  </si>
  <si>
    <t>Split</t>
  </si>
  <si>
    <t>Građevinar Quelin d.d.</t>
  </si>
  <si>
    <t>Canosa inženjering d.o.o.</t>
  </si>
  <si>
    <t>Hep opskrba d.o.o.</t>
  </si>
  <si>
    <t>3223 Energija</t>
  </si>
  <si>
    <t>Com eng d.o.o.</t>
  </si>
  <si>
    <t>Almel Dubrovnik d.o.o.</t>
  </si>
  <si>
    <t>3232 Usluge tek. i invest.održavanja</t>
  </si>
  <si>
    <t>3234 Komunalne usluge</t>
  </si>
  <si>
    <t>Čistoća d.o.o.</t>
  </si>
  <si>
    <t>Hrvatska radio televizija</t>
  </si>
  <si>
    <t>Zagareb</t>
  </si>
  <si>
    <t>3299 Ostali nespomenuti rashodi poslovanja</t>
  </si>
  <si>
    <t>Hp-Hrvatska pošta d.d.</t>
  </si>
  <si>
    <t>ZAVOD ZA OBNOVU DUBROVNIKA, CVIJETE ZUZORIĆ 6, 20000 DUBROVNIK</t>
  </si>
  <si>
    <t xml:space="preserve">INFORMACIJA O TROŠENJU SREDSTAVA </t>
  </si>
  <si>
    <t>21777333810</t>
  </si>
  <si>
    <t>00862047577</t>
  </si>
  <si>
    <t xml:space="preserve">Vodovod Dubrovnik </t>
  </si>
  <si>
    <t>Arcus ingenium d.o.o.</t>
  </si>
  <si>
    <t>52981606243</t>
  </si>
  <si>
    <t>Sigma servis d.o.o.</t>
  </si>
  <si>
    <t>40715047620</t>
  </si>
  <si>
    <t>3232 Usluge tekućeg i investicijskog održavanja</t>
  </si>
  <si>
    <t>4511 Dodatna ulaganja na građevinskim objektima</t>
  </si>
  <si>
    <t>85986018932</t>
  </si>
  <si>
    <t>3294 Članarine i norme</t>
  </si>
  <si>
    <t>Velika Gorica</t>
  </si>
  <si>
    <t>Koprivnica</t>
  </si>
  <si>
    <t>Dubrovnik-Trsteno</t>
  </si>
  <si>
    <t>4214 Ostali građevinski objekti-podugovaratelj</t>
  </si>
  <si>
    <t>4221 Uredska oprema i namještaj</t>
  </si>
  <si>
    <t>Hrvatska komora arhitekata</t>
  </si>
  <si>
    <t>Isplatitelj</t>
  </si>
  <si>
    <t>Zod</t>
  </si>
  <si>
    <t>Grad Dubrovnik</t>
  </si>
  <si>
    <t>Projekt 22 d.o.o.</t>
  </si>
  <si>
    <t>Ured ovl.inž.Ivana Mucić</t>
  </si>
  <si>
    <t>41967540809</t>
  </si>
  <si>
    <t>Portal Gradnja d.o.o.</t>
  </si>
  <si>
    <t>47772876309</t>
  </si>
  <si>
    <t>Nova Mokošica</t>
  </si>
  <si>
    <t>Tehnoekspert d.o.o.</t>
  </si>
  <si>
    <t>25974671544</t>
  </si>
  <si>
    <t>KOLOVOZ 2025.</t>
  </si>
  <si>
    <t>UKUPNO ZA KOLOVOZ 2025.</t>
  </si>
  <si>
    <t>Struktura projekt d.o.o.</t>
  </si>
  <si>
    <t>94309658829</t>
  </si>
  <si>
    <t>Gruda</t>
  </si>
  <si>
    <t>Appa 365 d.o.o.</t>
  </si>
  <si>
    <t>37731280508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</si>
</sst>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1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0">
    <xf numFmtId="0" fontId="0" fillId="0" borderId="0" xfId="0"/>
    <xf numFmtId="4" fontId="0" fillId="0" borderId="0" xfId="0" applyNumberFormat="1" applyFill="1"/>
    <xf numFmtId="0" fontId="0" fillId="0" borderId="0" xfId="0" applyBorder="1"/>
    <xf numFmtId="0" fontId="0" fillId="4" borderId="13" xfId="0" applyFill="1" applyBorder="1" applyAlignment="1">
      <alignment horizontal="left"/>
    </xf>
    <xf numFmtId="164" fontId="0" fillId="0" borderId="13" xfId="1" applyNumberFormat="1" applyFont="1" applyBorder="1" applyAlignment="1">
      <alignment vertical="center"/>
    </xf>
    <xf numFmtId="0" fontId="0" fillId="0" borderId="13" xfId="0" applyBorder="1" applyAlignment="1"/>
    <xf numFmtId="164" fontId="0" fillId="0" borderId="12" xfId="1" applyNumberFormat="1" applyFont="1" applyBorder="1" applyAlignment="1">
      <alignment vertical="center"/>
    </xf>
    <xf numFmtId="0" fontId="0" fillId="0" borderId="10" xfId="0" applyBorder="1"/>
    <xf numFmtId="0" fontId="0" fillId="0" borderId="0" xfId="0"/>
    <xf numFmtId="0" fontId="2" fillId="0" borderId="0" xfId="0" applyFont="1"/>
    <xf numFmtId="49" fontId="1" fillId="0" borderId="1" xfId="1" applyNumberFormat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>
      <alignment horizontal="right"/>
    </xf>
    <xf numFmtId="0" fontId="2" fillId="4" borderId="1" xfId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/>
    </xf>
    <xf numFmtId="0" fontId="2" fillId="4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1" xfId="1" applyNumberFormat="1" applyFont="1" applyFill="1" applyBorder="1" applyAlignment="1">
      <alignment horizontal="right" vertical="center"/>
    </xf>
    <xf numFmtId="49" fontId="1" fillId="4" borderId="1" xfId="1" applyNumberFormat="1" applyFill="1" applyBorder="1" applyAlignment="1">
      <alignment horizontal="left" vertical="center"/>
    </xf>
    <xf numFmtId="0" fontId="0" fillId="4" borderId="4" xfId="0" applyFill="1" applyBorder="1" applyAlignment="1">
      <alignment horizontal="center"/>
    </xf>
    <xf numFmtId="49" fontId="0" fillId="0" borderId="1" xfId="1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4" fontId="0" fillId="0" borderId="0" xfId="0" applyNumberFormat="1"/>
    <xf numFmtId="4" fontId="2" fillId="0" borderId="0" xfId="0" applyNumberFormat="1" applyFont="1"/>
    <xf numFmtId="0" fontId="0" fillId="0" borderId="1" xfId="0" applyFill="1" applyBorder="1"/>
    <xf numFmtId="0" fontId="0" fillId="0" borderId="12" xfId="0" applyBorder="1" applyAlignment="1"/>
    <xf numFmtId="49" fontId="1" fillId="0" borderId="12" xfId="1" applyNumberFormat="1" applyBorder="1" applyAlignment="1"/>
    <xf numFmtId="0" fontId="0" fillId="4" borderId="17" xfId="0" applyFill="1" applyBorder="1" applyAlignment="1">
      <alignment horizontal="left"/>
    </xf>
    <xf numFmtId="0" fontId="0" fillId="0" borderId="12" xfId="0" applyFill="1" applyBorder="1" applyAlignment="1"/>
    <xf numFmtId="164" fontId="0" fillId="0" borderId="12" xfId="1" applyNumberFormat="1" applyFont="1" applyFill="1" applyBorder="1" applyAlignment="1">
      <alignment vertical="center"/>
    </xf>
    <xf numFmtId="49" fontId="1" fillId="4" borderId="18" xfId="1" applyNumberFormat="1" applyFill="1" applyBorder="1" applyAlignment="1">
      <alignment horizontal="left" vertical="center"/>
    </xf>
    <xf numFmtId="0" fontId="0" fillId="0" borderId="1" xfId="0" applyBorder="1"/>
    <xf numFmtId="4" fontId="0" fillId="6" borderId="0" xfId="0" applyNumberFormat="1" applyFill="1"/>
    <xf numFmtId="4" fontId="0" fillId="7" borderId="0" xfId="0" applyNumberFormat="1" applyFill="1"/>
    <xf numFmtId="0" fontId="0" fillId="0" borderId="12" xfId="0" applyBorder="1"/>
    <xf numFmtId="0" fontId="0" fillId="4" borderId="12" xfId="0" applyFill="1" applyBorder="1" applyAlignment="1">
      <alignment horizontal="right"/>
    </xf>
    <xf numFmtId="49" fontId="0" fillId="4" borderId="12" xfId="0" applyNumberFormat="1" applyFill="1" applyBorder="1" applyAlignment="1">
      <alignment horizontal="left"/>
    </xf>
    <xf numFmtId="0" fontId="0" fillId="0" borderId="13" xfId="0" applyBorder="1"/>
    <xf numFmtId="164" fontId="0" fillId="4" borderId="12" xfId="1" applyNumberFormat="1" applyFont="1" applyFill="1" applyBorder="1" applyAlignment="1">
      <alignment horizontal="right" vertical="center"/>
    </xf>
    <xf numFmtId="49" fontId="1" fillId="4" borderId="7" xfId="1" applyNumberFormat="1" applyFill="1" applyBorder="1" applyAlignment="1">
      <alignment horizontal="left" vertical="center"/>
    </xf>
    <xf numFmtId="0" fontId="0" fillId="0" borderId="12" xfId="0" applyBorder="1" applyAlignment="1">
      <alignment wrapText="1"/>
    </xf>
    <xf numFmtId="164" fontId="0" fillId="0" borderId="12" xfId="1" applyNumberFormat="1" applyFont="1" applyBorder="1" applyAlignment="1">
      <alignment horizontal="right" vertical="center"/>
    </xf>
    <xf numFmtId="0" fontId="0" fillId="4" borderId="12" xfId="0" applyFill="1" applyBorder="1"/>
    <xf numFmtId="0" fontId="0" fillId="0" borderId="4" xfId="0" applyBorder="1"/>
    <xf numFmtId="0" fontId="0" fillId="4" borderId="4" xfId="0" applyFill="1" applyBorder="1"/>
    <xf numFmtId="0" fontId="0" fillId="0" borderId="7" xfId="0" applyBorder="1"/>
    <xf numFmtId="0" fontId="0" fillId="4" borderId="10" xfId="0" applyFill="1" applyBorder="1"/>
    <xf numFmtId="49" fontId="1" fillId="4" borderId="12" xfId="1" applyNumberFormat="1" applyFill="1" applyBorder="1" applyAlignment="1">
      <alignment horizontal="left" vertical="center"/>
    </xf>
    <xf numFmtId="0" fontId="0" fillId="4" borderId="11" xfId="0" applyFill="1" applyBorder="1"/>
    <xf numFmtId="49" fontId="0" fillId="0" borderId="12" xfId="0" applyNumberFormat="1" applyBorder="1"/>
    <xf numFmtId="0" fontId="0" fillId="0" borderId="12" xfId="0" applyBorder="1" applyAlignment="1">
      <alignment horizontal="right"/>
    </xf>
    <xf numFmtId="0" fontId="0" fillId="4" borderId="12" xfId="0" applyFill="1" applyBorder="1" applyAlignment="1">
      <alignment wrapText="1"/>
    </xf>
    <xf numFmtId="0" fontId="0" fillId="4" borderId="0" xfId="0" applyFill="1"/>
    <xf numFmtId="0" fontId="0" fillId="0" borderId="0" xfId="0" applyAlignment="1">
      <alignment horizontal="left"/>
    </xf>
    <xf numFmtId="0" fontId="0" fillId="8" borderId="1" xfId="0" applyFill="1" applyBorder="1" applyAlignment="1">
      <alignment horizontal="left"/>
    </xf>
    <xf numFmtId="49" fontId="1" fillId="0" borderId="12" xfId="1" applyNumberForma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1" fillId="0" borderId="12" xfId="1" applyBorder="1" applyAlignment="1">
      <alignment horizontal="left" wrapText="1"/>
    </xf>
    <xf numFmtId="49" fontId="1" fillId="0" borderId="12" xfId="1" applyNumberFormat="1" applyBorder="1" applyAlignment="1">
      <alignment horizontal="left" vertical="center"/>
    </xf>
    <xf numFmtId="49" fontId="1" fillId="3" borderId="12" xfId="1" applyNumberFormat="1" applyFill="1" applyBorder="1" applyAlignment="1"/>
    <xf numFmtId="49" fontId="1" fillId="0" borderId="12" xfId="1" applyNumberFormat="1" applyBorder="1"/>
    <xf numFmtId="0" fontId="1" fillId="0" borderId="12" xfId="1" applyBorder="1" applyAlignment="1"/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" fontId="4" fillId="0" borderId="8" xfId="0" applyNumberFormat="1" applyFont="1" applyBorder="1" applyAlignment="1">
      <alignment horizontal="left" vertical="center"/>
    </xf>
    <xf numFmtId="17" fontId="4" fillId="0" borderId="3" xfId="0" applyNumberFormat="1" applyFont="1" applyBorder="1" applyAlignment="1">
      <alignment horizontal="left" vertical="center"/>
    </xf>
    <xf numFmtId="17" fontId="4" fillId="0" borderId="9" xfId="0" applyNumberFormat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49" fontId="1" fillId="0" borderId="12" xfId="1" applyNumberFormat="1" applyBorder="1" applyAlignment="1">
      <alignment horizontal="left"/>
    </xf>
    <xf numFmtId="49" fontId="1" fillId="0" borderId="13" xfId="1" applyNumberFormat="1" applyBorder="1" applyAlignment="1">
      <alignment horizontal="left"/>
    </xf>
    <xf numFmtId="164" fontId="0" fillId="0" borderId="12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49" fontId="1" fillId="0" borderId="16" xfId="1" applyNumberFormat="1" applyBorder="1" applyAlignment="1">
      <alignment horizontal="left"/>
    </xf>
    <xf numFmtId="0" fontId="0" fillId="0" borderId="16" xfId="0" applyFill="1" applyBorder="1" applyAlignment="1">
      <alignment horizontal="center"/>
    </xf>
    <xf numFmtId="49" fontId="1" fillId="0" borderId="14" xfId="1" applyNumberFormat="1" applyFill="1" applyBorder="1" applyAlignment="1">
      <alignment horizontal="left"/>
    </xf>
    <xf numFmtId="49" fontId="1" fillId="0" borderId="15" xfId="1" applyNumberFormat="1" applyFill="1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6" xfId="0" applyBorder="1" applyAlignment="1">
      <alignment horizontal="center"/>
    </xf>
    <xf numFmtId="164" fontId="0" fillId="0" borderId="16" xfId="1" applyNumberFormat="1" applyFont="1" applyBorder="1" applyAlignment="1">
      <alignment horizontal="center" vertical="center"/>
    </xf>
    <xf numFmtId="49" fontId="1" fillId="0" borderId="12" xfId="1" applyNumberFormat="1" applyBorder="1" applyAlignment="1">
      <alignment horizontal="center" vertical="center"/>
    </xf>
    <xf numFmtId="49" fontId="1" fillId="0" borderId="16" xfId="1" applyNumberFormat="1" applyBorder="1" applyAlignment="1">
      <alignment horizontal="center" vertical="center"/>
    </xf>
    <xf numFmtId="49" fontId="1" fillId="0" borderId="13" xfId="1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12" xfId="1" applyNumberFormat="1" applyFont="1" applyBorder="1" applyAlignment="1">
      <alignment horizontal="left" wrapText="1"/>
    </xf>
    <xf numFmtId="49" fontId="0" fillId="0" borderId="13" xfId="1" applyNumberFormat="1" applyFont="1" applyBorder="1" applyAlignment="1">
      <alignment horizontal="left" wrapText="1"/>
    </xf>
    <xf numFmtId="4" fontId="0" fillId="8" borderId="4" xfId="0" applyNumberFormat="1" applyFill="1" applyBorder="1" applyAlignment="1">
      <alignment horizontal="center"/>
    </xf>
    <xf numFmtId="4" fontId="0" fillId="8" borderId="5" xfId="0" applyNumberFormat="1" applyFill="1" applyBorder="1" applyAlignment="1">
      <alignment horizontal="center"/>
    </xf>
    <xf numFmtId="4" fontId="0" fillId="8" borderId="6" xfId="0" applyNumberFormat="1" applyFill="1" applyBorder="1" applyAlignment="1">
      <alignment horizontal="center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5ED5-56DD-4BCB-B992-CD04631CE3F7}">
  <dimension ref="A1:Y163"/>
  <sheetViews>
    <sheetView tabSelected="1" workbookViewId="0">
      <selection activeCell="D72" sqref="D72"/>
    </sheetView>
  </sheetViews>
  <sheetFormatPr defaultRowHeight="15" x14ac:dyDescent="0.25"/>
  <cols>
    <col min="1" max="1" width="9.140625" style="8"/>
    <col min="2" max="2" width="43.7109375" style="8" customWidth="1"/>
    <col min="3" max="3" width="13.5703125" style="8" customWidth="1"/>
    <col min="4" max="4" width="16.85546875" style="8" customWidth="1"/>
    <col min="5" max="5" width="12.5703125" style="8" customWidth="1"/>
    <col min="6" max="6" width="9.140625" style="8"/>
    <col min="7" max="7" width="3.140625" style="8" customWidth="1"/>
    <col min="8" max="8" width="50" style="8" customWidth="1"/>
    <col min="9" max="9" width="14.85546875" style="8" bestFit="1" customWidth="1"/>
    <col min="10" max="11" width="0" style="8" hidden="1" customWidth="1"/>
    <col min="12" max="12" width="10.140625" style="34" hidden="1" customWidth="1"/>
    <col min="13" max="19" width="0" style="8" hidden="1" customWidth="1"/>
    <col min="20" max="20" width="10.140625" style="34" hidden="1" customWidth="1"/>
    <col min="21" max="23" width="0" style="8" hidden="1" customWidth="1"/>
    <col min="24" max="24" width="10.28515625" style="34" hidden="1" customWidth="1"/>
    <col min="25" max="25" width="10.28515625" style="8" hidden="1" customWidth="1"/>
    <col min="26" max="16384" width="9.140625" style="8"/>
  </cols>
  <sheetData>
    <row r="1" spans="1:24" ht="18.75" x14ac:dyDescent="0.3">
      <c r="A1" s="88" t="s">
        <v>66</v>
      </c>
      <c r="B1" s="88"/>
      <c r="C1" s="88"/>
      <c r="D1" s="88"/>
      <c r="E1" s="88"/>
      <c r="F1" s="88"/>
      <c r="G1" s="88"/>
      <c r="H1" s="88"/>
    </row>
    <row r="2" spans="1:24" ht="18.75" x14ac:dyDescent="0.3">
      <c r="A2" s="69"/>
      <c r="B2" s="69"/>
      <c r="C2" s="69"/>
      <c r="D2" s="69"/>
      <c r="E2" s="69"/>
      <c r="F2" s="69"/>
      <c r="G2" s="69"/>
      <c r="H2" s="69"/>
    </row>
    <row r="3" spans="1:24" ht="19.5" thickBot="1" x14ac:dyDescent="0.3">
      <c r="A3" s="89" t="s">
        <v>0</v>
      </c>
      <c r="B3" s="89"/>
      <c r="C3" s="89" t="s">
        <v>65</v>
      </c>
      <c r="D3" s="89"/>
      <c r="E3" s="89"/>
      <c r="F3" s="89"/>
      <c r="G3" s="89"/>
      <c r="H3" s="89"/>
    </row>
    <row r="4" spans="1:24" ht="19.5" thickBot="1" x14ac:dyDescent="0.3">
      <c r="A4" s="90" t="s">
        <v>1</v>
      </c>
      <c r="B4" s="90"/>
      <c r="C4" s="91" t="s">
        <v>95</v>
      </c>
      <c r="D4" s="92"/>
      <c r="E4" s="92"/>
      <c r="F4" s="92"/>
      <c r="G4" s="92"/>
      <c r="H4" s="93"/>
    </row>
    <row r="5" spans="1:24" ht="9.75" customHeight="1" x14ac:dyDescent="0.25">
      <c r="A5" s="12"/>
      <c r="B5" s="12"/>
      <c r="C5" s="13"/>
      <c r="D5" s="13"/>
      <c r="E5" s="13"/>
      <c r="F5" s="13"/>
      <c r="G5" s="13"/>
      <c r="H5" s="13"/>
    </row>
    <row r="6" spans="1:24" ht="38.25" customHeight="1" x14ac:dyDescent="0.25">
      <c r="A6" s="68" t="s">
        <v>25</v>
      </c>
      <c r="B6" s="68" t="s">
        <v>26</v>
      </c>
      <c r="C6" s="68" t="s">
        <v>27</v>
      </c>
      <c r="D6" s="68" t="s">
        <v>28</v>
      </c>
      <c r="E6" s="94" t="s">
        <v>31</v>
      </c>
      <c r="F6" s="94"/>
      <c r="G6" s="94"/>
      <c r="H6" s="68" t="s">
        <v>29</v>
      </c>
      <c r="I6" s="68" t="s">
        <v>84</v>
      </c>
    </row>
    <row r="7" spans="1:24" x14ac:dyDescent="0.25">
      <c r="A7" s="102"/>
      <c r="B7" s="95"/>
      <c r="C7" s="121"/>
      <c r="D7" s="104"/>
      <c r="E7" s="82">
        <f>19068.09+15601.17</f>
        <v>34669.26</v>
      </c>
      <c r="F7" s="83"/>
      <c r="G7" s="84"/>
      <c r="H7" s="29" t="s">
        <v>32</v>
      </c>
      <c r="I7" s="43"/>
    </row>
    <row r="8" spans="1:24" x14ac:dyDescent="0.25">
      <c r="A8" s="120"/>
      <c r="B8" s="97"/>
      <c r="C8" s="122"/>
      <c r="D8" s="119"/>
      <c r="E8" s="82">
        <f>770+630</f>
        <v>1400</v>
      </c>
      <c r="F8" s="83"/>
      <c r="G8" s="84"/>
      <c r="H8" s="29" t="s">
        <v>33</v>
      </c>
      <c r="I8" s="43"/>
    </row>
    <row r="9" spans="1:24" x14ac:dyDescent="0.25">
      <c r="A9" s="120"/>
      <c r="B9" s="97"/>
      <c r="C9" s="122"/>
      <c r="D9" s="119"/>
      <c r="E9" s="82">
        <f>2945.23+2409.74</f>
        <v>5354.9699999999993</v>
      </c>
      <c r="F9" s="83"/>
      <c r="G9" s="84"/>
      <c r="H9" s="29" t="s">
        <v>34</v>
      </c>
      <c r="I9" s="43"/>
      <c r="T9" s="34">
        <v>312.5</v>
      </c>
    </row>
    <row r="10" spans="1:24" x14ac:dyDescent="0.25">
      <c r="A10" s="103"/>
      <c r="B10" s="96"/>
      <c r="C10" s="123"/>
      <c r="D10" s="105"/>
      <c r="E10" s="82">
        <f>380.19+311.06</f>
        <v>691.25</v>
      </c>
      <c r="F10" s="83"/>
      <c r="G10" s="84"/>
      <c r="H10" s="29" t="s">
        <v>35</v>
      </c>
      <c r="I10" s="43"/>
      <c r="M10" s="34"/>
      <c r="T10" s="34">
        <v>887.5</v>
      </c>
      <c r="X10" s="34">
        <v>19.440000000000001</v>
      </c>
    </row>
    <row r="11" spans="1:24" x14ac:dyDescent="0.25">
      <c r="A11" s="24" t="s">
        <v>30</v>
      </c>
      <c r="B11" s="19" t="s">
        <v>36</v>
      </c>
      <c r="C11" s="42"/>
      <c r="D11" s="19"/>
      <c r="E11" s="79">
        <f>SUM(E7:E10)</f>
        <v>42115.48</v>
      </c>
      <c r="F11" s="80"/>
      <c r="G11" s="81"/>
      <c r="H11" s="28"/>
      <c r="I11" s="43" t="s">
        <v>85</v>
      </c>
      <c r="O11" s="34"/>
      <c r="T11" s="34">
        <v>35631</v>
      </c>
      <c r="X11" s="34">
        <v>1728.03</v>
      </c>
    </row>
    <row r="12" spans="1:24" x14ac:dyDescent="0.25">
      <c r="A12" s="41"/>
      <c r="B12" s="37" t="s">
        <v>56</v>
      </c>
      <c r="C12" s="75">
        <v>92756876424</v>
      </c>
      <c r="D12" s="37" t="s">
        <v>40</v>
      </c>
      <c r="E12" s="85">
        <v>250</v>
      </c>
      <c r="F12" s="86"/>
      <c r="G12" s="87"/>
      <c r="H12" s="29" t="s">
        <v>48</v>
      </c>
      <c r="I12" s="43" t="s">
        <v>86</v>
      </c>
      <c r="O12" s="34"/>
      <c r="X12" s="34">
        <v>3087.89</v>
      </c>
    </row>
    <row r="13" spans="1:24" x14ac:dyDescent="0.25">
      <c r="A13" s="50">
        <v>2</v>
      </c>
      <c r="B13" s="54" t="s">
        <v>36</v>
      </c>
      <c r="C13" s="51"/>
      <c r="D13" s="19"/>
      <c r="E13" s="79">
        <f>E12</f>
        <v>250</v>
      </c>
      <c r="F13" s="80"/>
      <c r="G13" s="81"/>
      <c r="H13" s="28"/>
      <c r="I13" s="43"/>
      <c r="O13" s="34"/>
      <c r="T13" s="34">
        <v>1.1200000000000001</v>
      </c>
      <c r="X13" s="34">
        <v>2546.8200000000002</v>
      </c>
    </row>
    <row r="14" spans="1:24" x14ac:dyDescent="0.25">
      <c r="A14" s="14"/>
      <c r="B14" s="37" t="s">
        <v>37</v>
      </c>
      <c r="C14" s="73">
        <v>53056966535</v>
      </c>
      <c r="D14" s="37" t="s">
        <v>38</v>
      </c>
      <c r="E14" s="82">
        <v>19.440000000000001</v>
      </c>
      <c r="F14" s="83"/>
      <c r="G14" s="84"/>
      <c r="H14" s="43" t="s">
        <v>39</v>
      </c>
      <c r="I14" s="43" t="s">
        <v>85</v>
      </c>
      <c r="O14" s="34"/>
      <c r="T14" s="34">
        <v>8</v>
      </c>
      <c r="X14" s="34">
        <v>2107.1</v>
      </c>
    </row>
    <row r="15" spans="1:24" x14ac:dyDescent="0.25">
      <c r="A15" s="24" t="s">
        <v>2</v>
      </c>
      <c r="B15" s="56" t="s">
        <v>36</v>
      </c>
      <c r="C15" s="25"/>
      <c r="D15" s="56"/>
      <c r="E15" s="79">
        <f>E14</f>
        <v>19.440000000000001</v>
      </c>
      <c r="F15" s="80"/>
      <c r="G15" s="81"/>
      <c r="H15" s="28"/>
      <c r="I15" s="43"/>
      <c r="T15" s="34">
        <v>21.52</v>
      </c>
      <c r="X15" s="34">
        <v>2155.54</v>
      </c>
    </row>
    <row r="16" spans="1:24" x14ac:dyDescent="0.25">
      <c r="A16" s="102"/>
      <c r="B16" s="95" t="s">
        <v>43</v>
      </c>
      <c r="C16" s="100">
        <v>29524210204</v>
      </c>
      <c r="D16" s="95" t="s">
        <v>38</v>
      </c>
      <c r="E16" s="82">
        <v>157.72999999999999</v>
      </c>
      <c r="F16" s="83"/>
      <c r="G16" s="84"/>
      <c r="H16" s="29" t="s">
        <v>44</v>
      </c>
      <c r="I16" s="43" t="s">
        <v>86</v>
      </c>
      <c r="T16" s="34">
        <v>16021.56</v>
      </c>
      <c r="X16" s="34">
        <v>1486.99</v>
      </c>
    </row>
    <row r="17" spans="1:24" x14ac:dyDescent="0.25">
      <c r="A17" s="103"/>
      <c r="B17" s="96"/>
      <c r="C17" s="101"/>
      <c r="D17" s="96"/>
      <c r="E17" s="82">
        <v>26</v>
      </c>
      <c r="F17" s="83"/>
      <c r="G17" s="84"/>
      <c r="H17" s="29" t="s">
        <v>44</v>
      </c>
      <c r="I17" s="43" t="s">
        <v>86</v>
      </c>
      <c r="X17" s="34">
        <v>2295.4</v>
      </c>
    </row>
    <row r="18" spans="1:24" x14ac:dyDescent="0.25">
      <c r="A18" s="24" t="s">
        <v>3</v>
      </c>
      <c r="B18" s="56" t="s">
        <v>36</v>
      </c>
      <c r="C18" s="25"/>
      <c r="D18" s="56"/>
      <c r="E18" s="79">
        <f>E16+E17</f>
        <v>183.73</v>
      </c>
      <c r="F18" s="80"/>
      <c r="G18" s="81"/>
      <c r="H18" s="30"/>
      <c r="I18" s="43"/>
      <c r="L18" s="44">
        <v>1.04</v>
      </c>
      <c r="T18" s="34">
        <v>2065.89</v>
      </c>
      <c r="X18" s="34">
        <v>1037.8399999999999</v>
      </c>
    </row>
    <row r="19" spans="1:24" x14ac:dyDescent="0.25">
      <c r="A19" s="4"/>
      <c r="B19" s="46" t="s">
        <v>41</v>
      </c>
      <c r="C19" s="74">
        <v>18335255161</v>
      </c>
      <c r="D19" s="46" t="s">
        <v>40</v>
      </c>
      <c r="E19" s="85">
        <v>181.25</v>
      </c>
      <c r="F19" s="86"/>
      <c r="G19" s="87"/>
      <c r="H19" s="43" t="s">
        <v>42</v>
      </c>
      <c r="I19" s="43" t="s">
        <v>86</v>
      </c>
      <c r="L19" s="44">
        <v>8</v>
      </c>
      <c r="T19" s="34">
        <v>1780.2</v>
      </c>
      <c r="X19" s="34">
        <v>1640.46</v>
      </c>
    </row>
    <row r="20" spans="1:24" x14ac:dyDescent="0.25">
      <c r="A20" s="24" t="s">
        <v>4</v>
      </c>
      <c r="B20" s="19" t="s">
        <v>36</v>
      </c>
      <c r="C20" s="25"/>
      <c r="D20" s="56"/>
      <c r="E20" s="79">
        <f>E19</f>
        <v>181.25</v>
      </c>
      <c r="F20" s="80"/>
      <c r="G20" s="81"/>
      <c r="H20" s="28"/>
      <c r="I20" s="43"/>
      <c r="L20" s="44">
        <v>16.899999999999999</v>
      </c>
      <c r="T20" s="34">
        <v>1379.37</v>
      </c>
      <c r="X20" s="34">
        <v>2169.1</v>
      </c>
    </row>
    <row r="21" spans="1:24" x14ac:dyDescent="0.25">
      <c r="A21" s="11"/>
      <c r="B21" s="57" t="s">
        <v>49</v>
      </c>
      <c r="C21" s="29">
        <v>33679708526</v>
      </c>
      <c r="D21" s="55" t="s">
        <v>38</v>
      </c>
      <c r="E21" s="82">
        <v>24.89</v>
      </c>
      <c r="F21" s="83"/>
      <c r="G21" s="84"/>
      <c r="H21" s="29" t="s">
        <v>46</v>
      </c>
      <c r="I21" s="43" t="s">
        <v>86</v>
      </c>
      <c r="L21" s="44">
        <v>0.15</v>
      </c>
      <c r="T21" s="34">
        <v>1336.54</v>
      </c>
      <c r="X21" s="34">
        <v>1925.59</v>
      </c>
    </row>
    <row r="22" spans="1:24" x14ac:dyDescent="0.25">
      <c r="A22" s="24" t="s">
        <v>5</v>
      </c>
      <c r="B22" s="56" t="s">
        <v>36</v>
      </c>
      <c r="C22" s="25"/>
      <c r="D22" s="56"/>
      <c r="E22" s="79">
        <f>E21</f>
        <v>24.89</v>
      </c>
      <c r="F22" s="80"/>
      <c r="G22" s="81"/>
      <c r="H22" s="30"/>
      <c r="I22" s="43"/>
      <c r="L22" s="44">
        <v>1628.33</v>
      </c>
      <c r="T22" s="34">
        <v>2123.8200000000002</v>
      </c>
      <c r="X22" s="34">
        <v>1437.74</v>
      </c>
    </row>
    <row r="23" spans="1:24" x14ac:dyDescent="0.25">
      <c r="A23" s="11"/>
      <c r="B23" s="43" t="s">
        <v>72</v>
      </c>
      <c r="C23" s="27" t="s">
        <v>73</v>
      </c>
      <c r="D23" s="43" t="s">
        <v>40</v>
      </c>
      <c r="E23" s="82">
        <v>105.41</v>
      </c>
      <c r="F23" s="83"/>
      <c r="G23" s="84"/>
      <c r="H23" s="29" t="s">
        <v>74</v>
      </c>
      <c r="I23" s="43" t="s">
        <v>86</v>
      </c>
      <c r="L23" s="44">
        <v>1780.2</v>
      </c>
      <c r="T23" s="34">
        <v>1227.69</v>
      </c>
      <c r="X23" s="34">
        <v>1323.93</v>
      </c>
    </row>
    <row r="24" spans="1:24" ht="14.25" customHeight="1" x14ac:dyDescent="0.25">
      <c r="A24" s="24" t="s">
        <v>6</v>
      </c>
      <c r="B24" s="58" t="s">
        <v>36</v>
      </c>
      <c r="C24" s="59"/>
      <c r="D24" s="58"/>
      <c r="E24" s="79">
        <f>E23</f>
        <v>105.41</v>
      </c>
      <c r="F24" s="80"/>
      <c r="G24" s="81"/>
      <c r="H24" s="30"/>
      <c r="I24" s="43"/>
      <c r="L24" s="44">
        <v>1397.87</v>
      </c>
      <c r="T24" s="34">
        <f>1246.63+1601.67+974.62+2251.89+1575.23+1999.03+2953.33+2019.36+4909.05+1427.42+4907.33+2135.15+567.87+119.07+139.92</f>
        <v>28827.570000000003</v>
      </c>
      <c r="X24" s="34">
        <v>1344.65</v>
      </c>
    </row>
    <row r="25" spans="1:24" x14ac:dyDescent="0.25">
      <c r="A25" s="102"/>
      <c r="B25" s="95" t="s">
        <v>52</v>
      </c>
      <c r="C25" s="100">
        <v>93300948469</v>
      </c>
      <c r="D25" s="95" t="s">
        <v>40</v>
      </c>
      <c r="E25" s="83">
        <v>15044.42</v>
      </c>
      <c r="F25" s="83"/>
      <c r="G25" s="84"/>
      <c r="H25" s="29" t="s">
        <v>42</v>
      </c>
      <c r="I25" s="43" t="s">
        <v>85</v>
      </c>
      <c r="L25" s="44">
        <v>2251.89</v>
      </c>
      <c r="T25" s="34">
        <v>312.5</v>
      </c>
      <c r="X25" s="34">
        <v>5377.45</v>
      </c>
    </row>
    <row r="26" spans="1:24" x14ac:dyDescent="0.25">
      <c r="A26" s="103"/>
      <c r="B26" s="96"/>
      <c r="C26" s="101"/>
      <c r="D26" s="96"/>
      <c r="E26" s="83">
        <v>36058.61</v>
      </c>
      <c r="F26" s="83"/>
      <c r="G26" s="84"/>
      <c r="H26" s="29" t="s">
        <v>42</v>
      </c>
      <c r="I26" s="43" t="s">
        <v>86</v>
      </c>
      <c r="L26" s="44">
        <v>1336.54</v>
      </c>
      <c r="O26" s="34"/>
      <c r="X26" s="34">
        <v>5354.97</v>
      </c>
    </row>
    <row r="27" spans="1:24" x14ac:dyDescent="0.25">
      <c r="A27" s="24" t="s">
        <v>7</v>
      </c>
      <c r="B27" s="60" t="s">
        <v>36</v>
      </c>
      <c r="C27" s="3"/>
      <c r="D27" s="60"/>
      <c r="E27" s="79">
        <f>E25+E26</f>
        <v>51103.03</v>
      </c>
      <c r="F27" s="80"/>
      <c r="G27" s="81"/>
      <c r="H27" s="30"/>
      <c r="I27" s="43"/>
      <c r="L27" s="44">
        <v>1914.01</v>
      </c>
      <c r="T27" s="34">
        <v>250</v>
      </c>
      <c r="X27" s="34">
        <v>1549.75</v>
      </c>
    </row>
    <row r="28" spans="1:24" x14ac:dyDescent="0.25">
      <c r="A28" s="41"/>
      <c r="B28" s="37" t="s">
        <v>53</v>
      </c>
      <c r="C28" s="38">
        <v>90054874194</v>
      </c>
      <c r="D28" s="37" t="s">
        <v>80</v>
      </c>
      <c r="E28" s="85">
        <v>2212.5</v>
      </c>
      <c r="F28" s="86"/>
      <c r="G28" s="87"/>
      <c r="H28" s="29" t="s">
        <v>42</v>
      </c>
      <c r="I28" s="43" t="s">
        <v>86</v>
      </c>
      <c r="L28" s="44">
        <v>2065.89</v>
      </c>
      <c r="T28" s="34">
        <v>20</v>
      </c>
      <c r="X28" s="34">
        <v>2468.9699999999998</v>
      </c>
    </row>
    <row r="29" spans="1:24" x14ac:dyDescent="0.25">
      <c r="A29" s="24" t="s">
        <v>8</v>
      </c>
      <c r="B29" s="56" t="s">
        <v>36</v>
      </c>
      <c r="C29" s="25"/>
      <c r="D29" s="56"/>
      <c r="E29" s="79">
        <f>E28</f>
        <v>2212.5</v>
      </c>
      <c r="F29" s="80"/>
      <c r="G29" s="81"/>
      <c r="H29" s="30"/>
      <c r="I29" s="43"/>
      <c r="L29" s="44">
        <v>1227.69</v>
      </c>
      <c r="T29" s="34">
        <v>125</v>
      </c>
      <c r="X29" s="34">
        <v>779.46</v>
      </c>
    </row>
    <row r="30" spans="1:24" x14ac:dyDescent="0.25">
      <c r="A30" s="11"/>
      <c r="B30" s="43" t="s">
        <v>54</v>
      </c>
      <c r="C30" s="10">
        <v>63073332379</v>
      </c>
      <c r="D30" s="43" t="s">
        <v>38</v>
      </c>
      <c r="E30" s="82">
        <v>817.98</v>
      </c>
      <c r="F30" s="83"/>
      <c r="G30" s="84"/>
      <c r="H30" s="29" t="s">
        <v>55</v>
      </c>
      <c r="I30" s="43" t="s">
        <v>86</v>
      </c>
      <c r="L30" s="44"/>
      <c r="T30" s="34">
        <v>1818.35</v>
      </c>
      <c r="X30" s="34">
        <v>145.97999999999999</v>
      </c>
    </row>
    <row r="31" spans="1:24" x14ac:dyDescent="0.25">
      <c r="A31" s="24" t="s">
        <v>9</v>
      </c>
      <c r="B31" s="56" t="s">
        <v>36</v>
      </c>
      <c r="C31" s="39"/>
      <c r="D31" s="56"/>
      <c r="E31" s="79">
        <f>E30</f>
        <v>817.98</v>
      </c>
      <c r="F31" s="80"/>
      <c r="G31" s="81"/>
      <c r="H31" s="30"/>
      <c r="I31" s="43"/>
      <c r="L31" s="44"/>
      <c r="X31" s="34">
        <v>151.82</v>
      </c>
    </row>
    <row r="32" spans="1:24" x14ac:dyDescent="0.25">
      <c r="A32" s="102"/>
      <c r="B32" s="95" t="s">
        <v>45</v>
      </c>
      <c r="C32" s="125" t="s">
        <v>67</v>
      </c>
      <c r="D32" s="117" t="s">
        <v>51</v>
      </c>
      <c r="E32" s="82">
        <v>43.75</v>
      </c>
      <c r="F32" s="83"/>
      <c r="G32" s="84"/>
      <c r="H32" s="29" t="s">
        <v>74</v>
      </c>
      <c r="I32" s="43" t="s">
        <v>86</v>
      </c>
      <c r="L32" s="44">
        <v>2953.33</v>
      </c>
      <c r="T32" s="34">
        <v>248.85</v>
      </c>
      <c r="X32" s="34">
        <v>22279.119999999999</v>
      </c>
    </row>
    <row r="33" spans="1:24" x14ac:dyDescent="0.25">
      <c r="A33" s="103"/>
      <c r="B33" s="96"/>
      <c r="C33" s="126"/>
      <c r="D33" s="118"/>
      <c r="E33" s="82">
        <v>50</v>
      </c>
      <c r="F33" s="83"/>
      <c r="G33" s="84"/>
      <c r="H33" s="29" t="s">
        <v>46</v>
      </c>
      <c r="I33" s="43" t="s">
        <v>86</v>
      </c>
      <c r="L33" s="44">
        <v>1379.37</v>
      </c>
      <c r="N33" s="34"/>
      <c r="O33" s="34"/>
      <c r="T33" s="34">
        <v>17238.3</v>
      </c>
      <c r="X33" s="34">
        <v>15044.42</v>
      </c>
    </row>
    <row r="34" spans="1:24" x14ac:dyDescent="0.25">
      <c r="A34" s="24" t="s">
        <v>10</v>
      </c>
      <c r="B34" s="56" t="s">
        <v>36</v>
      </c>
      <c r="C34" s="25"/>
      <c r="D34" s="56"/>
      <c r="E34" s="79">
        <f>E32+E33</f>
        <v>93.75</v>
      </c>
      <c r="F34" s="80"/>
      <c r="G34" s="81"/>
      <c r="H34" s="30"/>
      <c r="I34" s="43"/>
      <c r="L34" s="44">
        <v>1214.55</v>
      </c>
      <c r="T34" s="34">
        <v>562.5</v>
      </c>
      <c r="X34" s="34">
        <v>500</v>
      </c>
    </row>
    <row r="35" spans="1:24" x14ac:dyDescent="0.25">
      <c r="A35" s="53"/>
      <c r="B35" s="7" t="s">
        <v>97</v>
      </c>
      <c r="C35" s="67" t="s">
        <v>98</v>
      </c>
      <c r="D35" s="7" t="s">
        <v>99</v>
      </c>
      <c r="E35" s="85">
        <v>875</v>
      </c>
      <c r="F35" s="86"/>
      <c r="G35" s="87"/>
      <c r="H35" s="36" t="s">
        <v>42</v>
      </c>
      <c r="I35" s="43" t="s">
        <v>86</v>
      </c>
      <c r="L35" s="44">
        <v>2134.41</v>
      </c>
      <c r="T35" s="34">
        <v>362.5</v>
      </c>
      <c r="X35" s="34">
        <v>562.5</v>
      </c>
    </row>
    <row r="36" spans="1:24" x14ac:dyDescent="0.25">
      <c r="A36" s="24" t="s">
        <v>11</v>
      </c>
      <c r="B36" s="56" t="s">
        <v>36</v>
      </c>
      <c r="C36" s="25"/>
      <c r="D36" s="56"/>
      <c r="E36" s="127">
        <f>E35</f>
        <v>875</v>
      </c>
      <c r="F36" s="128"/>
      <c r="G36" s="129"/>
      <c r="H36" s="66"/>
      <c r="I36" s="43"/>
      <c r="L36" s="44">
        <v>2123.81</v>
      </c>
      <c r="T36" s="34">
        <v>529.26</v>
      </c>
      <c r="X36" s="34">
        <v>987.5</v>
      </c>
    </row>
    <row r="37" spans="1:24" x14ac:dyDescent="0.25">
      <c r="A37" s="6"/>
      <c r="B37" s="46" t="s">
        <v>57</v>
      </c>
      <c r="C37" s="71">
        <v>87342313630</v>
      </c>
      <c r="D37" s="46" t="s">
        <v>40</v>
      </c>
      <c r="E37" s="82">
        <v>187.5</v>
      </c>
      <c r="F37" s="83"/>
      <c r="G37" s="84"/>
      <c r="H37" s="29" t="s">
        <v>58</v>
      </c>
      <c r="I37" s="43" t="s">
        <v>86</v>
      </c>
      <c r="L37" s="44"/>
      <c r="T37" s="34">
        <v>126.2</v>
      </c>
      <c r="X37" s="34">
        <v>1600</v>
      </c>
    </row>
    <row r="38" spans="1:24" x14ac:dyDescent="0.25">
      <c r="A38" s="24" t="s">
        <v>12</v>
      </c>
      <c r="B38" s="19" t="s">
        <v>36</v>
      </c>
      <c r="C38" s="25"/>
      <c r="D38" s="19"/>
      <c r="E38" s="110">
        <f>E37</f>
        <v>187.5</v>
      </c>
      <c r="F38" s="111"/>
      <c r="G38" s="112"/>
      <c r="H38" s="28"/>
      <c r="I38" s="43"/>
      <c r="L38" s="44">
        <v>974.62</v>
      </c>
      <c r="T38" s="34">
        <v>687.5</v>
      </c>
      <c r="X38" s="34">
        <v>157.72999999999999</v>
      </c>
    </row>
    <row r="39" spans="1:24" x14ac:dyDescent="0.25">
      <c r="A39" s="6"/>
      <c r="B39" s="46" t="s">
        <v>61</v>
      </c>
      <c r="C39" s="61">
        <v>68419124305</v>
      </c>
      <c r="D39" s="46" t="s">
        <v>62</v>
      </c>
      <c r="E39" s="85">
        <v>10.62</v>
      </c>
      <c r="F39" s="86"/>
      <c r="G39" s="87"/>
      <c r="H39" s="29" t="s">
        <v>63</v>
      </c>
      <c r="I39" s="43" t="s">
        <v>86</v>
      </c>
      <c r="L39" s="44"/>
      <c r="T39" s="34">
        <v>68.430000000000007</v>
      </c>
      <c r="X39" s="34">
        <v>26</v>
      </c>
    </row>
    <row r="40" spans="1:24" x14ac:dyDescent="0.25">
      <c r="A40" s="24" t="s">
        <v>13</v>
      </c>
      <c r="B40" s="19" t="s">
        <v>36</v>
      </c>
      <c r="C40" s="25"/>
      <c r="D40" s="26"/>
      <c r="E40" s="79">
        <f>E39</f>
        <v>10.62</v>
      </c>
      <c r="F40" s="80"/>
      <c r="G40" s="81"/>
      <c r="H40" s="28"/>
      <c r="I40" s="43"/>
      <c r="L40" s="44">
        <v>119.07</v>
      </c>
      <c r="T40" s="34">
        <v>84.93</v>
      </c>
      <c r="X40" s="34">
        <v>875</v>
      </c>
    </row>
    <row r="41" spans="1:24" x14ac:dyDescent="0.25">
      <c r="A41" s="11"/>
      <c r="B41" s="43" t="s">
        <v>100</v>
      </c>
      <c r="C41" s="10" t="s">
        <v>101</v>
      </c>
      <c r="D41" s="43" t="s">
        <v>38</v>
      </c>
      <c r="E41" s="82">
        <v>170</v>
      </c>
      <c r="F41" s="83"/>
      <c r="G41" s="84"/>
      <c r="H41" s="43" t="s">
        <v>50</v>
      </c>
      <c r="I41" s="43" t="s">
        <v>86</v>
      </c>
      <c r="L41" s="44">
        <v>4840.8500000000004</v>
      </c>
      <c r="T41" s="34">
        <v>156.4</v>
      </c>
      <c r="X41" s="34">
        <v>170</v>
      </c>
    </row>
    <row r="42" spans="1:24" x14ac:dyDescent="0.25">
      <c r="A42" s="21" t="s">
        <v>14</v>
      </c>
      <c r="B42" s="19" t="s">
        <v>36</v>
      </c>
      <c r="C42" s="19"/>
      <c r="D42" s="19"/>
      <c r="E42" s="79">
        <f>E41</f>
        <v>170</v>
      </c>
      <c r="F42" s="80"/>
      <c r="G42" s="81"/>
      <c r="H42" s="28"/>
      <c r="I42" s="43"/>
      <c r="L42" s="44">
        <v>136.18</v>
      </c>
      <c r="T42" s="34">
        <v>180</v>
      </c>
      <c r="X42" s="34">
        <v>71.989999999999995</v>
      </c>
    </row>
    <row r="43" spans="1:24" x14ac:dyDescent="0.25">
      <c r="A43" s="17"/>
      <c r="B43" s="15" t="s">
        <v>69</v>
      </c>
      <c r="C43" s="32" t="s">
        <v>68</v>
      </c>
      <c r="D43" s="43" t="s">
        <v>40</v>
      </c>
      <c r="E43" s="85">
        <v>44.84</v>
      </c>
      <c r="F43" s="86"/>
      <c r="G43" s="87"/>
      <c r="H43" s="29" t="s">
        <v>59</v>
      </c>
      <c r="I43" s="43" t="s">
        <v>86</v>
      </c>
      <c r="L43" s="44"/>
      <c r="X43" s="34">
        <v>36058.61</v>
      </c>
    </row>
    <row r="44" spans="1:24" x14ac:dyDescent="0.25">
      <c r="A44" s="21" t="s">
        <v>15</v>
      </c>
      <c r="B44" s="19" t="s">
        <v>36</v>
      </c>
      <c r="C44" s="33"/>
      <c r="D44" s="19"/>
      <c r="E44" s="79">
        <f>E43</f>
        <v>44.84</v>
      </c>
      <c r="F44" s="80"/>
      <c r="G44" s="81"/>
      <c r="H44" s="28"/>
      <c r="I44" s="43"/>
      <c r="L44" s="44"/>
      <c r="X44" s="34">
        <v>250</v>
      </c>
    </row>
    <row r="45" spans="1:24" x14ac:dyDescent="0.25">
      <c r="A45" s="46"/>
      <c r="B45" s="46" t="s">
        <v>60</v>
      </c>
      <c r="C45" s="61">
        <v>16912997621</v>
      </c>
      <c r="D45" s="46" t="s">
        <v>40</v>
      </c>
      <c r="E45" s="82">
        <v>71.989999999999995</v>
      </c>
      <c r="F45" s="83"/>
      <c r="G45" s="84"/>
      <c r="H45" s="29" t="s">
        <v>59</v>
      </c>
      <c r="I45" s="43" t="s">
        <v>86</v>
      </c>
      <c r="L45" s="44"/>
      <c r="T45" s="34">
        <v>24.89</v>
      </c>
      <c r="X45" s="34">
        <v>2212.5</v>
      </c>
    </row>
    <row r="46" spans="1:24" x14ac:dyDescent="0.25">
      <c r="A46" s="21" t="s">
        <v>16</v>
      </c>
      <c r="B46" s="19" t="s">
        <v>36</v>
      </c>
      <c r="C46" s="33"/>
      <c r="D46" s="19"/>
      <c r="E46" s="79">
        <f>E45</f>
        <v>71.989999999999995</v>
      </c>
      <c r="F46" s="80"/>
      <c r="G46" s="81"/>
      <c r="H46" s="28"/>
      <c r="I46" s="43"/>
      <c r="L46" s="44"/>
      <c r="T46" s="34">
        <v>2.83</v>
      </c>
      <c r="X46" s="34">
        <v>150</v>
      </c>
    </row>
    <row r="47" spans="1:24" x14ac:dyDescent="0.25">
      <c r="A47" s="108"/>
      <c r="B47" s="95" t="s">
        <v>70</v>
      </c>
      <c r="C47" s="100" t="s">
        <v>71</v>
      </c>
      <c r="D47" s="95" t="s">
        <v>40</v>
      </c>
      <c r="E47" s="85">
        <v>1600</v>
      </c>
      <c r="F47" s="86"/>
      <c r="G47" s="87"/>
      <c r="H47" s="31" t="s">
        <v>82</v>
      </c>
      <c r="I47" s="36" t="s">
        <v>86</v>
      </c>
      <c r="L47" s="44">
        <v>1404.68</v>
      </c>
      <c r="T47" s="34">
        <v>750</v>
      </c>
      <c r="X47" s="34">
        <v>150</v>
      </c>
    </row>
    <row r="48" spans="1:24" x14ac:dyDescent="0.25">
      <c r="A48" s="114"/>
      <c r="B48" s="97"/>
      <c r="C48" s="113"/>
      <c r="D48" s="97"/>
      <c r="E48" s="85">
        <v>987.5</v>
      </c>
      <c r="F48" s="86"/>
      <c r="G48" s="87"/>
      <c r="H48" s="31" t="s">
        <v>82</v>
      </c>
      <c r="I48" s="36" t="s">
        <v>86</v>
      </c>
      <c r="L48" s="44">
        <v>4825.3500000000004</v>
      </c>
      <c r="T48" s="34">
        <v>1803.43</v>
      </c>
      <c r="X48" s="34">
        <v>43.75</v>
      </c>
    </row>
    <row r="49" spans="1:24" x14ac:dyDescent="0.25">
      <c r="A49" s="109"/>
      <c r="B49" s="96"/>
      <c r="C49" s="101"/>
      <c r="D49" s="96"/>
      <c r="E49" s="82">
        <v>562.5</v>
      </c>
      <c r="F49" s="83"/>
      <c r="G49" s="84"/>
      <c r="H49" s="29" t="s">
        <v>48</v>
      </c>
      <c r="I49" s="43" t="s">
        <v>86</v>
      </c>
      <c r="L49" s="44"/>
      <c r="T49" s="34">
        <v>631.22</v>
      </c>
      <c r="X49" s="34">
        <v>50</v>
      </c>
    </row>
    <row r="50" spans="1:24" ht="15.75" customHeight="1" x14ac:dyDescent="0.25">
      <c r="A50" s="47" t="s">
        <v>17</v>
      </c>
      <c r="B50" s="20" t="s">
        <v>36</v>
      </c>
      <c r="C50" s="48"/>
      <c r="D50" s="54"/>
      <c r="E50" s="79">
        <f>E48+E49+E47</f>
        <v>3150</v>
      </c>
      <c r="F50" s="80"/>
      <c r="G50" s="81"/>
      <c r="H50" s="28"/>
      <c r="I50" s="43"/>
      <c r="L50" s="44">
        <v>2083.85</v>
      </c>
      <c r="T50" s="34">
        <v>135</v>
      </c>
      <c r="X50" s="34">
        <v>24.89</v>
      </c>
    </row>
    <row r="51" spans="1:24" x14ac:dyDescent="0.25">
      <c r="A51" s="17"/>
      <c r="B51" s="52" t="s">
        <v>90</v>
      </c>
      <c r="C51" s="61" t="s">
        <v>91</v>
      </c>
      <c r="D51" s="46" t="s">
        <v>92</v>
      </c>
      <c r="E51" s="82">
        <v>22279.119999999999</v>
      </c>
      <c r="F51" s="83"/>
      <c r="G51" s="84"/>
      <c r="H51" s="29" t="s">
        <v>81</v>
      </c>
      <c r="I51" s="43" t="s">
        <v>85</v>
      </c>
      <c r="L51" s="44">
        <v>546.39</v>
      </c>
      <c r="T51" s="34">
        <v>9.9499999999999993</v>
      </c>
      <c r="X51" s="34">
        <v>44.84</v>
      </c>
    </row>
    <row r="52" spans="1:24" x14ac:dyDescent="0.25">
      <c r="A52" s="21" t="s">
        <v>18</v>
      </c>
      <c r="B52" s="20" t="s">
        <v>36</v>
      </c>
      <c r="C52" s="33"/>
      <c r="D52" s="56"/>
      <c r="E52" s="79">
        <f>E51</f>
        <v>22279.119999999999</v>
      </c>
      <c r="F52" s="80"/>
      <c r="G52" s="81"/>
      <c r="H52" s="28"/>
      <c r="I52" s="43"/>
      <c r="L52" s="44">
        <v>200</v>
      </c>
      <c r="T52" s="34">
        <v>625</v>
      </c>
      <c r="X52" s="34">
        <v>187.5</v>
      </c>
    </row>
    <row r="53" spans="1:24" x14ac:dyDescent="0.25">
      <c r="A53" s="5"/>
      <c r="B53" s="37" t="s">
        <v>47</v>
      </c>
      <c r="C53" s="38">
        <v>82807244545</v>
      </c>
      <c r="D53" s="37" t="s">
        <v>79</v>
      </c>
      <c r="E53" s="82">
        <v>20</v>
      </c>
      <c r="F53" s="83"/>
      <c r="G53" s="84"/>
      <c r="H53" s="29" t="s">
        <v>48</v>
      </c>
      <c r="I53" s="43" t="s">
        <v>86</v>
      </c>
      <c r="L53" s="44">
        <v>200</v>
      </c>
      <c r="T53" s="34">
        <v>43.75</v>
      </c>
      <c r="X53" s="34">
        <v>3750</v>
      </c>
    </row>
    <row r="54" spans="1:24" x14ac:dyDescent="0.25">
      <c r="A54" s="21" t="s">
        <v>19</v>
      </c>
      <c r="B54" s="20" t="s">
        <v>36</v>
      </c>
      <c r="C54" s="33"/>
      <c r="D54" s="56"/>
      <c r="E54" s="79">
        <f>E53</f>
        <v>20</v>
      </c>
      <c r="F54" s="80"/>
      <c r="G54" s="81"/>
      <c r="H54" s="28"/>
      <c r="I54" s="43"/>
      <c r="L54" s="44">
        <v>200</v>
      </c>
      <c r="T54" s="34">
        <v>84.61</v>
      </c>
      <c r="X54" s="34">
        <v>105.41</v>
      </c>
    </row>
    <row r="55" spans="1:24" x14ac:dyDescent="0.25">
      <c r="A55" s="40"/>
      <c r="B55" s="37" t="s">
        <v>87</v>
      </c>
      <c r="C55" s="38">
        <v>75005502105</v>
      </c>
      <c r="D55" s="40" t="s">
        <v>40</v>
      </c>
      <c r="E55" s="82">
        <v>500</v>
      </c>
      <c r="F55" s="83"/>
      <c r="G55" s="84"/>
      <c r="H55" s="70" t="s">
        <v>42</v>
      </c>
      <c r="I55" s="49" t="s">
        <v>86</v>
      </c>
      <c r="L55" s="44">
        <v>200</v>
      </c>
      <c r="O55" s="34"/>
      <c r="T55" s="34">
        <v>9312.5</v>
      </c>
      <c r="X55" s="34">
        <v>817.98</v>
      </c>
    </row>
    <row r="56" spans="1:24" x14ac:dyDescent="0.25">
      <c r="A56" s="21" t="s">
        <v>20</v>
      </c>
      <c r="B56" s="20" t="s">
        <v>36</v>
      </c>
      <c r="C56" s="33"/>
      <c r="D56" s="56"/>
      <c r="E56" s="79">
        <f>E55</f>
        <v>500</v>
      </c>
      <c r="F56" s="80"/>
      <c r="G56" s="81"/>
      <c r="H56" s="28"/>
      <c r="I56" s="43"/>
      <c r="L56" s="44">
        <v>200</v>
      </c>
      <c r="T56" s="34">
        <v>39850.25</v>
      </c>
      <c r="X56" s="34">
        <v>20</v>
      </c>
    </row>
    <row r="57" spans="1:24" x14ac:dyDescent="0.25">
      <c r="A57" s="108"/>
      <c r="B57" s="106" t="s">
        <v>83</v>
      </c>
      <c r="C57" s="115" t="s">
        <v>76</v>
      </c>
      <c r="D57" s="98" t="s">
        <v>38</v>
      </c>
      <c r="E57" s="85">
        <v>150</v>
      </c>
      <c r="F57" s="86"/>
      <c r="G57" s="87"/>
      <c r="H57" s="31" t="s">
        <v>77</v>
      </c>
      <c r="I57" s="43" t="s">
        <v>86</v>
      </c>
      <c r="L57" s="44">
        <v>200</v>
      </c>
      <c r="T57" s="34">
        <v>71.989999999999995</v>
      </c>
      <c r="X57" s="34">
        <v>181.25</v>
      </c>
    </row>
    <row r="58" spans="1:24" x14ac:dyDescent="0.25">
      <c r="A58" s="109"/>
      <c r="B58" s="107"/>
      <c r="C58" s="116"/>
      <c r="D58" s="99"/>
      <c r="E58" s="85">
        <v>150</v>
      </c>
      <c r="F58" s="86"/>
      <c r="G58" s="87"/>
      <c r="H58" s="31" t="s">
        <v>77</v>
      </c>
      <c r="I58" s="43" t="s">
        <v>86</v>
      </c>
      <c r="L58" s="44">
        <v>200</v>
      </c>
      <c r="T58" s="34">
        <v>375</v>
      </c>
      <c r="X58" s="34">
        <v>10.62</v>
      </c>
    </row>
    <row r="59" spans="1:24" x14ac:dyDescent="0.25">
      <c r="A59" s="21" t="s">
        <v>21</v>
      </c>
      <c r="B59" s="20" t="s">
        <v>36</v>
      </c>
      <c r="C59" s="33"/>
      <c r="D59" s="56"/>
      <c r="E59" s="79">
        <f>E57+E58</f>
        <v>300</v>
      </c>
      <c r="F59" s="80"/>
      <c r="G59" s="81"/>
      <c r="H59" s="28"/>
      <c r="I59" s="43"/>
      <c r="L59" s="44">
        <v>200</v>
      </c>
      <c r="T59" s="34">
        <v>312.5</v>
      </c>
      <c r="X59" s="34">
        <v>734.38</v>
      </c>
    </row>
    <row r="60" spans="1:24" ht="16.5" customHeight="1" x14ac:dyDescent="0.25">
      <c r="A60" s="17"/>
      <c r="B60" s="15" t="s">
        <v>88</v>
      </c>
      <c r="C60" s="32" t="s">
        <v>89</v>
      </c>
      <c r="D60" s="55" t="s">
        <v>40</v>
      </c>
      <c r="E60" s="82">
        <v>3750</v>
      </c>
      <c r="F60" s="83"/>
      <c r="G60" s="84"/>
      <c r="H60" s="29" t="s">
        <v>75</v>
      </c>
      <c r="I60" s="43" t="s">
        <v>86</v>
      </c>
      <c r="L60" s="44">
        <v>200</v>
      </c>
      <c r="T60" s="34">
        <v>10.62</v>
      </c>
      <c r="X60" s="34">
        <v>42.85</v>
      </c>
    </row>
    <row r="61" spans="1:24" x14ac:dyDescent="0.25">
      <c r="A61" s="21" t="s">
        <v>22</v>
      </c>
      <c r="B61" s="20" t="s">
        <v>36</v>
      </c>
      <c r="C61" s="33"/>
      <c r="D61" s="56"/>
      <c r="E61" s="79">
        <f>E60</f>
        <v>3750</v>
      </c>
      <c r="F61" s="80"/>
      <c r="G61" s="81"/>
      <c r="H61" s="28"/>
      <c r="I61" s="43"/>
      <c r="L61" s="44">
        <v>200</v>
      </c>
      <c r="T61" s="34">
        <v>20342.400000000001</v>
      </c>
    </row>
    <row r="62" spans="1:24" x14ac:dyDescent="0.25">
      <c r="A62" s="62"/>
      <c r="B62" s="46" t="s">
        <v>93</v>
      </c>
      <c r="C62" s="72" t="s">
        <v>94</v>
      </c>
      <c r="D62" s="46" t="s">
        <v>38</v>
      </c>
      <c r="E62" s="85">
        <v>734.38</v>
      </c>
      <c r="F62" s="86"/>
      <c r="G62" s="87"/>
      <c r="H62" s="29" t="s">
        <v>42</v>
      </c>
      <c r="I62" s="43" t="s">
        <v>86</v>
      </c>
      <c r="L62" s="44">
        <v>200</v>
      </c>
      <c r="T62" s="34">
        <v>187.5</v>
      </c>
    </row>
    <row r="63" spans="1:24" x14ac:dyDescent="0.25">
      <c r="A63" s="47" t="s">
        <v>23</v>
      </c>
      <c r="B63" s="63" t="s">
        <v>36</v>
      </c>
      <c r="C63" s="48"/>
      <c r="D63" s="58"/>
      <c r="E63" s="79">
        <f>E62</f>
        <v>734.38</v>
      </c>
      <c r="F63" s="80"/>
      <c r="G63" s="81"/>
      <c r="H63" s="64"/>
      <c r="I63" s="43"/>
      <c r="L63" s="44">
        <v>200</v>
      </c>
      <c r="T63" s="34">
        <v>20</v>
      </c>
    </row>
    <row r="64" spans="1:24" x14ac:dyDescent="0.25">
      <c r="A64" s="46"/>
      <c r="B64" s="46" t="s">
        <v>64</v>
      </c>
      <c r="C64" s="61">
        <v>87311810359</v>
      </c>
      <c r="D64" s="46" t="s">
        <v>78</v>
      </c>
      <c r="E64" s="82">
        <v>42.85</v>
      </c>
      <c r="F64" s="83"/>
      <c r="G64" s="84"/>
      <c r="H64" s="29" t="s">
        <v>44</v>
      </c>
      <c r="I64" s="43" t="s">
        <v>85</v>
      </c>
      <c r="L64" s="44">
        <v>1373</v>
      </c>
      <c r="T64" s="34">
        <v>10.24</v>
      </c>
    </row>
    <row r="65" spans="1:25" x14ac:dyDescent="0.25">
      <c r="A65" s="21" t="s">
        <v>24</v>
      </c>
      <c r="B65" s="19" t="s">
        <v>36</v>
      </c>
      <c r="C65" s="33"/>
      <c r="D65" s="19"/>
      <c r="E65" s="79">
        <f>E64</f>
        <v>42.85</v>
      </c>
      <c r="F65" s="80"/>
      <c r="G65" s="81"/>
      <c r="H65" s="28"/>
      <c r="I65" s="43"/>
      <c r="L65" s="44">
        <v>321.8</v>
      </c>
      <c r="T65" s="34">
        <v>18.399999999999999</v>
      </c>
      <c r="X65" s="8"/>
    </row>
    <row r="66" spans="1:25" ht="15.75" customHeight="1" x14ac:dyDescent="0.25">
      <c r="A66" s="22"/>
      <c r="B66" s="16" t="s">
        <v>96</v>
      </c>
      <c r="C66" s="18"/>
      <c r="D66" s="19"/>
      <c r="E66" s="76">
        <f>E46+E44+E42+E40+E38+E34+E31+E29+E27+E24+K19+E22+E20+E18+E15+E11+E65+E50+E52+E54+E56+E59+E61+E13+E63+E36</f>
        <v>129243.76000000001</v>
      </c>
      <c r="F66" s="77"/>
      <c r="G66" s="78"/>
      <c r="H66" s="28"/>
      <c r="I66" s="43"/>
      <c r="L66" s="44">
        <v>353.98</v>
      </c>
      <c r="T66" s="34">
        <v>3.52</v>
      </c>
      <c r="X66" s="34">
        <f ca="1">SUM(X9:X87)</f>
        <v>129243.76000000001</v>
      </c>
      <c r="Y66" s="34"/>
    </row>
    <row r="67" spans="1:25" ht="15.75" customHeight="1" x14ac:dyDescent="0.25">
      <c r="A67" s="23"/>
      <c r="I67" s="34"/>
      <c r="L67" s="44">
        <v>343.25</v>
      </c>
      <c r="X67" s="8"/>
    </row>
    <row r="68" spans="1:25" x14ac:dyDescent="0.25">
      <c r="A68" s="2"/>
      <c r="D68" s="124"/>
      <c r="E68" s="124"/>
      <c r="F68" s="124"/>
      <c r="I68" s="34"/>
      <c r="L68" s="45"/>
      <c r="X68" s="1"/>
    </row>
    <row r="69" spans="1:25" x14ac:dyDescent="0.25">
      <c r="D69" s="124"/>
      <c r="E69" s="124"/>
      <c r="F69" s="124"/>
      <c r="G69" s="65"/>
      <c r="H69" s="34"/>
      <c r="I69" s="34"/>
      <c r="L69" s="45">
        <v>43251.69</v>
      </c>
      <c r="X69" s="1"/>
    </row>
    <row r="70" spans="1:25" x14ac:dyDescent="0.25">
      <c r="A70" s="23"/>
      <c r="L70" s="45"/>
      <c r="X70" s="1"/>
    </row>
    <row r="71" spans="1:25" x14ac:dyDescent="0.25">
      <c r="A71" s="23"/>
      <c r="I71" s="34"/>
      <c r="L71" s="45"/>
      <c r="X71" s="1"/>
    </row>
    <row r="72" spans="1:25" x14ac:dyDescent="0.25">
      <c r="A72" s="23"/>
      <c r="L72" s="45">
        <v>1300</v>
      </c>
      <c r="X72" s="1"/>
    </row>
    <row r="73" spans="1:25" x14ac:dyDescent="0.25">
      <c r="A73" s="23"/>
      <c r="L73" s="45">
        <v>500</v>
      </c>
      <c r="X73" s="1"/>
    </row>
    <row r="74" spans="1:25" x14ac:dyDescent="0.25">
      <c r="A74" s="23"/>
      <c r="L74" s="45">
        <v>625</v>
      </c>
      <c r="X74" s="1"/>
    </row>
    <row r="75" spans="1:25" x14ac:dyDescent="0.25">
      <c r="A75" s="23"/>
      <c r="L75" s="45"/>
    </row>
    <row r="76" spans="1:25" x14ac:dyDescent="0.25">
      <c r="A76" s="23"/>
      <c r="L76" s="45">
        <v>106.25</v>
      </c>
    </row>
    <row r="77" spans="1:25" x14ac:dyDescent="0.25">
      <c r="A77" s="23"/>
      <c r="L77" s="45"/>
    </row>
    <row r="78" spans="1:25" x14ac:dyDescent="0.25">
      <c r="A78" s="23"/>
      <c r="L78" s="45"/>
    </row>
    <row r="79" spans="1:25" x14ac:dyDescent="0.25">
      <c r="A79" s="23"/>
      <c r="L79" s="45"/>
    </row>
    <row r="80" spans="1:25" x14ac:dyDescent="0.25">
      <c r="A80" s="23"/>
      <c r="L80" s="45"/>
    </row>
    <row r="81" spans="1:24" x14ac:dyDescent="0.25">
      <c r="A81" s="23"/>
      <c r="L81" s="45"/>
    </row>
    <row r="82" spans="1:24" x14ac:dyDescent="0.25">
      <c r="A82" s="23"/>
      <c r="L82" s="45"/>
    </row>
    <row r="83" spans="1:24" x14ac:dyDescent="0.25">
      <c r="A83" s="23"/>
      <c r="L83" s="45"/>
    </row>
    <row r="84" spans="1:24" x14ac:dyDescent="0.25">
      <c r="A84" s="23"/>
      <c r="L84" s="45"/>
    </row>
    <row r="85" spans="1:24" x14ac:dyDescent="0.25">
      <c r="A85" s="23"/>
    </row>
    <row r="86" spans="1:24" x14ac:dyDescent="0.25">
      <c r="A86" s="23"/>
      <c r="L86" s="45"/>
    </row>
    <row r="87" spans="1:24" x14ac:dyDescent="0.25">
      <c r="A87" s="23"/>
      <c r="I87" s="9"/>
      <c r="L87" s="45"/>
    </row>
    <row r="88" spans="1:24" x14ac:dyDescent="0.25">
      <c r="A88" s="23"/>
      <c r="I88" s="9"/>
      <c r="L88" s="45">
        <v>64.7</v>
      </c>
      <c r="X88" s="8"/>
    </row>
    <row r="89" spans="1:24" x14ac:dyDescent="0.25">
      <c r="A89" s="23"/>
      <c r="I89" s="9"/>
      <c r="L89" s="45">
        <v>28.13</v>
      </c>
    </row>
    <row r="90" spans="1:24" x14ac:dyDescent="0.25">
      <c r="A90" s="23"/>
      <c r="J90" s="34"/>
      <c r="L90" s="45"/>
    </row>
    <row r="91" spans="1:24" x14ac:dyDescent="0.25">
      <c r="A91" s="23"/>
      <c r="L91" s="45">
        <v>24.89</v>
      </c>
    </row>
    <row r="92" spans="1:24" x14ac:dyDescent="0.25">
      <c r="A92" s="23"/>
      <c r="L92" s="45">
        <v>28875</v>
      </c>
    </row>
    <row r="93" spans="1:24" x14ac:dyDescent="0.25">
      <c r="A93" s="23"/>
      <c r="L93" s="45">
        <v>21.49</v>
      </c>
    </row>
    <row r="94" spans="1:24" x14ac:dyDescent="0.25">
      <c r="L94" s="45"/>
    </row>
    <row r="95" spans="1:24" x14ac:dyDescent="0.25">
      <c r="L95" s="45">
        <v>562.5</v>
      </c>
    </row>
    <row r="96" spans="1:24" x14ac:dyDescent="0.25">
      <c r="L96" s="45">
        <v>2375</v>
      </c>
      <c r="T96" s="34">
        <f>SUM(T7:T95)</f>
        <v>189020.59999999995</v>
      </c>
    </row>
    <row r="97" spans="12:12" x14ac:dyDescent="0.25">
      <c r="L97" s="45">
        <v>187.5</v>
      </c>
    </row>
    <row r="98" spans="12:12" x14ac:dyDescent="0.25">
      <c r="L98" s="45">
        <v>304.54000000000002</v>
      </c>
    </row>
    <row r="99" spans="12:12" x14ac:dyDescent="0.25">
      <c r="L99" s="45">
        <v>2.83</v>
      </c>
    </row>
    <row r="100" spans="12:12" x14ac:dyDescent="0.25">
      <c r="L100" s="45">
        <v>43.75</v>
      </c>
    </row>
    <row r="101" spans="12:12" x14ac:dyDescent="0.25">
      <c r="L101" s="45">
        <v>14504</v>
      </c>
    </row>
    <row r="102" spans="12:12" x14ac:dyDescent="0.25">
      <c r="L102" s="45">
        <v>117.15</v>
      </c>
    </row>
    <row r="103" spans="12:12" x14ac:dyDescent="0.25">
      <c r="L103" s="45">
        <v>10.62</v>
      </c>
    </row>
    <row r="104" spans="12:12" x14ac:dyDescent="0.25">
      <c r="L104" s="45">
        <v>181.25</v>
      </c>
    </row>
    <row r="105" spans="12:12" x14ac:dyDescent="0.25">
      <c r="L105" s="45">
        <v>56.64</v>
      </c>
    </row>
    <row r="106" spans="12:12" x14ac:dyDescent="0.25">
      <c r="L106" s="45">
        <v>71.989999999999995</v>
      </c>
    </row>
    <row r="107" spans="12:12" x14ac:dyDescent="0.25">
      <c r="L107" s="45">
        <v>1190.8599999999999</v>
      </c>
    </row>
    <row r="108" spans="12:12" x14ac:dyDescent="0.25">
      <c r="L108" s="45">
        <v>23.6</v>
      </c>
    </row>
    <row r="109" spans="12:12" x14ac:dyDescent="0.25">
      <c r="L109" s="45">
        <v>3.25</v>
      </c>
    </row>
    <row r="110" spans="12:12" x14ac:dyDescent="0.25">
      <c r="L110" s="45"/>
    </row>
    <row r="111" spans="12:12" x14ac:dyDescent="0.25">
      <c r="L111" s="34">
        <f ca="1">SUM(L9:L127)</f>
        <v>200146.51</v>
      </c>
    </row>
    <row r="112" spans="12:12" x14ac:dyDescent="0.25">
      <c r="L112" s="45"/>
    </row>
    <row r="113" spans="12:12" x14ac:dyDescent="0.25">
      <c r="L113" s="45"/>
    </row>
    <row r="114" spans="12:12" x14ac:dyDescent="0.25">
      <c r="L114" s="45"/>
    </row>
    <row r="115" spans="12:12" x14ac:dyDescent="0.25">
      <c r="L115" s="45"/>
    </row>
    <row r="116" spans="12:12" x14ac:dyDescent="0.25">
      <c r="L116" s="45"/>
    </row>
    <row r="117" spans="12:12" x14ac:dyDescent="0.25">
      <c r="L117" s="45"/>
    </row>
    <row r="118" spans="12:12" x14ac:dyDescent="0.25">
      <c r="L118" s="45"/>
    </row>
    <row r="119" spans="12:12" x14ac:dyDescent="0.25">
      <c r="L119" s="45"/>
    </row>
    <row r="120" spans="12:12" x14ac:dyDescent="0.25">
      <c r="L120" s="45"/>
    </row>
    <row r="121" spans="12:12" x14ac:dyDescent="0.25">
      <c r="L121" s="45"/>
    </row>
    <row r="122" spans="12:12" x14ac:dyDescent="0.25">
      <c r="L122" s="45"/>
    </row>
    <row r="123" spans="12:12" x14ac:dyDescent="0.25">
      <c r="L123" s="45"/>
    </row>
    <row r="124" spans="12:12" x14ac:dyDescent="0.25">
      <c r="L124" s="45"/>
    </row>
    <row r="125" spans="12:12" x14ac:dyDescent="0.25">
      <c r="L125" s="45"/>
    </row>
    <row r="126" spans="12:12" x14ac:dyDescent="0.25">
      <c r="L126" s="45"/>
    </row>
    <row r="139" ht="15" customHeight="1" x14ac:dyDescent="0.25"/>
    <row r="141" ht="12.75" customHeight="1" x14ac:dyDescent="0.25"/>
    <row r="151" spans="10:24" x14ac:dyDescent="0.25">
      <c r="J151" s="34"/>
      <c r="L151" s="35"/>
    </row>
    <row r="152" spans="10:24" x14ac:dyDescent="0.25">
      <c r="L152" s="35"/>
    </row>
    <row r="153" spans="10:24" x14ac:dyDescent="0.25">
      <c r="L153" s="35"/>
    </row>
    <row r="157" spans="10:24" x14ac:dyDescent="0.25">
      <c r="X157" s="35"/>
    </row>
    <row r="158" spans="10:24" x14ac:dyDescent="0.25">
      <c r="X158" s="35"/>
    </row>
    <row r="159" spans="10:24" x14ac:dyDescent="0.25">
      <c r="X159" s="35"/>
    </row>
    <row r="161" spans="1:24" s="9" customFormat="1" x14ac:dyDescent="0.25">
      <c r="A161" s="8"/>
      <c r="B161" s="8"/>
      <c r="C161" s="8"/>
      <c r="D161" s="8"/>
      <c r="E161" s="8"/>
      <c r="F161" s="8"/>
      <c r="G161" s="8"/>
      <c r="H161" s="8"/>
      <c r="I161" s="8"/>
      <c r="L161" s="34"/>
      <c r="T161" s="35"/>
      <c r="X161" s="34"/>
    </row>
    <row r="162" spans="1:24" s="9" customFormat="1" x14ac:dyDescent="0.25">
      <c r="A162" s="8"/>
      <c r="B162" s="8"/>
      <c r="C162" s="8"/>
      <c r="D162" s="8"/>
      <c r="E162" s="8"/>
      <c r="F162" s="8"/>
      <c r="G162" s="8"/>
      <c r="H162" s="8"/>
      <c r="I162" s="8"/>
      <c r="L162" s="34"/>
      <c r="T162" s="35"/>
      <c r="X162" s="34"/>
    </row>
    <row r="163" spans="1:24" s="9" customFormat="1" x14ac:dyDescent="0.25">
      <c r="A163" s="8"/>
      <c r="B163" s="8"/>
      <c r="C163" s="8"/>
      <c r="D163" s="8"/>
      <c r="E163" s="8"/>
      <c r="F163" s="8"/>
      <c r="G163" s="8"/>
      <c r="H163" s="8"/>
      <c r="I163" s="8"/>
      <c r="L163" s="34"/>
      <c r="T163" s="35"/>
      <c r="X163" s="34"/>
    </row>
  </sheetData>
  <mergeCells count="92">
    <mergeCell ref="E66:G66"/>
    <mergeCell ref="D68:F68"/>
    <mergeCell ref="D69:F69"/>
    <mergeCell ref="E64:G64"/>
    <mergeCell ref="E65:G65"/>
    <mergeCell ref="E59:G59"/>
    <mergeCell ref="E60:G60"/>
    <mergeCell ref="E61:G61"/>
    <mergeCell ref="E62:G62"/>
    <mergeCell ref="E63:G63"/>
    <mergeCell ref="A57:A58"/>
    <mergeCell ref="B57:B58"/>
    <mergeCell ref="C57:C58"/>
    <mergeCell ref="D57:D58"/>
    <mergeCell ref="E57:G57"/>
    <mergeCell ref="E54:G54"/>
    <mergeCell ref="E55:G55"/>
    <mergeCell ref="E56:G56"/>
    <mergeCell ref="E58:G58"/>
    <mergeCell ref="E52:G52"/>
    <mergeCell ref="E53:G53"/>
    <mergeCell ref="E50:G50"/>
    <mergeCell ref="E51:G51"/>
    <mergeCell ref="E43:G43"/>
    <mergeCell ref="E44:G44"/>
    <mergeCell ref="E45:G45"/>
    <mergeCell ref="E46:G46"/>
    <mergeCell ref="E49:G49"/>
    <mergeCell ref="E31:G31"/>
    <mergeCell ref="E32:G32"/>
    <mergeCell ref="E33:G33"/>
    <mergeCell ref="E40:G40"/>
    <mergeCell ref="E41:G41"/>
    <mergeCell ref="E34:G34"/>
    <mergeCell ref="E35:G35"/>
    <mergeCell ref="E36:G36"/>
    <mergeCell ref="E37:G37"/>
    <mergeCell ref="E38:G38"/>
    <mergeCell ref="E39:G39"/>
    <mergeCell ref="E23:G23"/>
    <mergeCell ref="E29:G29"/>
    <mergeCell ref="E30:G30"/>
    <mergeCell ref="E27:G27"/>
    <mergeCell ref="E28:G28"/>
    <mergeCell ref="E18:G18"/>
    <mergeCell ref="E19:G19"/>
    <mergeCell ref="E20:G20"/>
    <mergeCell ref="E21:G21"/>
    <mergeCell ref="E22:G22"/>
    <mergeCell ref="E24:G24"/>
    <mergeCell ref="A25:A26"/>
    <mergeCell ref="B25:B26"/>
    <mergeCell ref="C25:C26"/>
    <mergeCell ref="D25:D26"/>
    <mergeCell ref="E25:G25"/>
    <mergeCell ref="E26:G26"/>
    <mergeCell ref="A16:A17"/>
    <mergeCell ref="B16:B17"/>
    <mergeCell ref="C16:C17"/>
    <mergeCell ref="D16:D17"/>
    <mergeCell ref="E16:G16"/>
    <mergeCell ref="E17:G17"/>
    <mergeCell ref="E6:G6"/>
    <mergeCell ref="E13:G13"/>
    <mergeCell ref="E11:G11"/>
    <mergeCell ref="E12:G12"/>
    <mergeCell ref="E15:G15"/>
    <mergeCell ref="E14:G14"/>
    <mergeCell ref="A1:H1"/>
    <mergeCell ref="A3:B3"/>
    <mergeCell ref="C3:H3"/>
    <mergeCell ref="A4:B4"/>
    <mergeCell ref="C4:H4"/>
    <mergeCell ref="A7:A10"/>
    <mergeCell ref="B7:B10"/>
    <mergeCell ref="C7:C10"/>
    <mergeCell ref="D7:D10"/>
    <mergeCell ref="E7:G7"/>
    <mergeCell ref="E8:G8"/>
    <mergeCell ref="E9:G9"/>
    <mergeCell ref="E10:G10"/>
    <mergeCell ref="A32:A33"/>
    <mergeCell ref="B32:B33"/>
    <mergeCell ref="C32:C33"/>
    <mergeCell ref="D32:D33"/>
    <mergeCell ref="E48:G48"/>
    <mergeCell ref="B47:B49"/>
    <mergeCell ref="A47:A49"/>
    <mergeCell ref="C47:C49"/>
    <mergeCell ref="D47:D49"/>
    <mergeCell ref="E47:G47"/>
    <mergeCell ref="E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Zubčić</dc:creator>
  <cp:lastModifiedBy>Klara</cp:lastModifiedBy>
  <cp:lastPrinted>2024-03-25T07:12:51Z</cp:lastPrinted>
  <dcterms:created xsi:type="dcterms:W3CDTF">2024-02-09T09:57:49Z</dcterms:created>
  <dcterms:modified xsi:type="dcterms:W3CDTF">2025-09-09T11:50:25Z</dcterms:modified>
</cp:coreProperties>
</file>