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1_Klara\Informacija o trošenju sredstava\"/>
    </mc:Choice>
  </mc:AlternateContent>
  <xr:revisionPtr revIDLastSave="0" documentId="13_ncr:1_{4EE5B937-7D8F-4264-8EAA-7D8BC8E90B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PANJ 2025" sheetId="22" r:id="rId1"/>
  </sheets>
  <definedNames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22" l="1"/>
  <c r="K95" i="22"/>
  <c r="E93" i="22"/>
  <c r="E96" i="22"/>
  <c r="E85" i="22"/>
  <c r="E47" i="22"/>
  <c r="E29" i="22"/>
  <c r="E27" i="22"/>
  <c r="E23" i="22"/>
  <c r="E11" i="22"/>
  <c r="E32" i="22"/>
  <c r="E36" i="22"/>
  <c r="E17" i="22"/>
  <c r="E14" i="22"/>
  <c r="E38" i="22"/>
  <c r="E61" i="22"/>
  <c r="E25" i="22"/>
  <c r="E53" i="22"/>
  <c r="E49" i="22"/>
  <c r="E42" i="22"/>
  <c r="E74" i="22"/>
  <c r="E51" i="22"/>
  <c r="E82" i="22"/>
  <c r="E63" i="22"/>
  <c r="E87" i="22"/>
  <c r="E80" i="22"/>
  <c r="E55" i="22"/>
  <c r="E71" i="22"/>
  <c r="E67" i="22"/>
  <c r="E69" i="22"/>
  <c r="E65" i="22"/>
  <c r="E78" i="22"/>
  <c r="E76" i="22"/>
  <c r="E57" i="22"/>
  <c r="E59" i="22"/>
  <c r="E19" i="22"/>
  <c r="E20" i="22" s="1"/>
</calcChain>
</file>

<file path=xl/sharedStrings.xml><?xml version="1.0" encoding="utf-8"?>
<sst xmlns="http://schemas.openxmlformats.org/spreadsheetml/2006/main" count="277" uniqueCount="139">
  <si>
    <t xml:space="preserve">NAZIV ISPLATITELJA: </t>
  </si>
  <si>
    <t xml:space="preserve">ISPLATE SREDSTAVA ZA RAZDOBLJE: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</si>
  <si>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</si>
  <si>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</si>
  <si>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</si>
  <si>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</si>
  <si>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</si>
  <si>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</si>
  <si>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</si>
  <si>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</si>
  <si>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</si>
  <si>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</si>
  <si>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</si>
  <si>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</si>
  <si>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</si>
  <si>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</si>
  <si>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</si>
  <si>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</si>
  <si>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</si>
  <si>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</si>
  <si>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</si>
  <si>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</si>
  <si>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</si>
  <si>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</si>
  <si>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</si>
  <si>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</si>
  <si>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</si>
  <si>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</si>
  <si>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</si>
  <si>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</si>
  <si>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</si>
  <si>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</si>
  <si>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</si>
  <si>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</si>
  <si>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</si>
  <si>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</si>
  <si>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REDNI BROJ</t>
  </si>
  <si>
    <t>NAZIV PRIMATELJA</t>
  </si>
  <si>
    <t>OIB PRIMATELJA</t>
  </si>
  <si>
    <t>SJEDIŠTE / PREBIVALIŠTE PRIMATELJA</t>
  </si>
  <si>
    <t>VRSTA RASHODA / IZDATKA</t>
  </si>
  <si>
    <t>1.</t>
  </si>
  <si>
    <t>NAČIN OBJAVE ISPLAĆENOG IZNOSA</t>
  </si>
  <si>
    <t>3111 Plaće za redovan rad (bez bolovanja na teret Hzzo)</t>
  </si>
  <si>
    <t>3121 Ostali rashodi za zaposlene</t>
  </si>
  <si>
    <t>3132 Doprinos za obvezno zdravstevno</t>
  </si>
  <si>
    <t>3212 Naknada za prijevoz sa posla i na posao</t>
  </si>
  <si>
    <t>Ukupno</t>
  </si>
  <si>
    <t>Raiffeisen bank</t>
  </si>
  <si>
    <t>Zagreb</t>
  </si>
  <si>
    <t xml:space="preserve">3431 Bankarske usluge i usluge platnog prometa </t>
  </si>
  <si>
    <t>Dubrovnik</t>
  </si>
  <si>
    <t>3237 Intelektualne i osobne usluge</t>
  </si>
  <si>
    <t xml:space="preserve">Con teh </t>
  </si>
  <si>
    <t>4214 Ostali građevinski objekti</t>
  </si>
  <si>
    <t>A1 Hrvatska d.o.o.</t>
  </si>
  <si>
    <t>3231 Usluge telefona, pošte i prijevoza</t>
  </si>
  <si>
    <t>Ingatest</t>
  </si>
  <si>
    <t>3239 Ostale usluge</t>
  </si>
  <si>
    <t>Dom izgradnja d.o.o.</t>
  </si>
  <si>
    <t>Unicitas d.o.o.</t>
  </si>
  <si>
    <t>3238 Računalne usluge</t>
  </si>
  <si>
    <t>Securitas Hrvatska d.o.o.</t>
  </si>
  <si>
    <t>Split</t>
  </si>
  <si>
    <t>Građevinar Quelin d.d.</t>
  </si>
  <si>
    <t>Canosa inženjering d.o.o.</t>
  </si>
  <si>
    <t>Hep opskrba d.o.o.</t>
  </si>
  <si>
    <t>3223 Energija</t>
  </si>
  <si>
    <t>Perfectum d.o.o.</t>
  </si>
  <si>
    <t>Com eng d.o.o.</t>
  </si>
  <si>
    <t>Almel Dubrovnik d.o.o.</t>
  </si>
  <si>
    <t>3232 Usluge tek. i invest.održavanja</t>
  </si>
  <si>
    <t>3293 Reprezentacija</t>
  </si>
  <si>
    <t>3234 Komunalne usluge</t>
  </si>
  <si>
    <t>Čistoća d.o.o.</t>
  </si>
  <si>
    <t>Hrvatska radio televizija</t>
  </si>
  <si>
    <t>Zagareb</t>
  </si>
  <si>
    <t>3299 Ostali nespomenuti rashodi poslovanja</t>
  </si>
  <si>
    <t>Hp-Hrvatska pošta d.d.</t>
  </si>
  <si>
    <t>ZAVOD ZA OBNOVU DUBROVNIKA, CVIJETE ZUZORIĆ 6, 20000 DUBROVNIK</t>
  </si>
  <si>
    <t xml:space="preserve">INFORMACIJA O TROŠENJU SREDSTAVA </t>
  </si>
  <si>
    <t>21777333810</t>
  </si>
  <si>
    <t>00862047577</t>
  </si>
  <si>
    <t xml:space="preserve">Vodovod Dubrovnik </t>
  </si>
  <si>
    <t>Arcus ingenium d.o.o.</t>
  </si>
  <si>
    <t>52981606243</t>
  </si>
  <si>
    <t>Sigma servis d.o.o.</t>
  </si>
  <si>
    <t>40715047620</t>
  </si>
  <si>
    <t>3232 Usluge tekućeg i investicijskog održavanja</t>
  </si>
  <si>
    <t>3294 Članarine i norme</t>
  </si>
  <si>
    <t>Konzum plus d.o.o.</t>
  </si>
  <si>
    <t>65080653676</t>
  </si>
  <si>
    <t>Hrvatska komora inžinjera građevinarstva</t>
  </si>
  <si>
    <t>Velika Gorica</t>
  </si>
  <si>
    <t>Koprivnica</t>
  </si>
  <si>
    <t>Dubrovnik-Trsteno</t>
  </si>
  <si>
    <t>4214 Ostali građevinski objekti-podugovaratelj</t>
  </si>
  <si>
    <t>62226620908</t>
  </si>
  <si>
    <t>Lilipu turistički obrt</t>
  </si>
  <si>
    <t>3296 Troškovi sudskih postupaka</t>
  </si>
  <si>
    <t>Općinski sud u Dubrovniku</t>
  </si>
  <si>
    <t>Javni bilježnik Luce Bronzan</t>
  </si>
  <si>
    <t>3221 Uredski materijal i ostali mater.rashodi</t>
  </si>
  <si>
    <t>Isplatitelj</t>
  </si>
  <si>
    <t>Zod</t>
  </si>
  <si>
    <t>Grad Dubrovnik</t>
  </si>
  <si>
    <t>Projekt 22 d.o.o.</t>
  </si>
  <si>
    <t xml:space="preserve">Libertas inženjering d.o.o. </t>
  </si>
  <si>
    <t>37130533420</t>
  </si>
  <si>
    <t>Topolo</t>
  </si>
  <si>
    <t>Ured ovl.inž.Ivana Mucić</t>
  </si>
  <si>
    <t>41967540809</t>
  </si>
  <si>
    <t>Portal Gradnja d.o.o.</t>
  </si>
  <si>
    <t>47772876309</t>
  </si>
  <si>
    <t>Nova Mokošica</t>
  </si>
  <si>
    <t xml:space="preserve">Zod </t>
  </si>
  <si>
    <t>SRPANJ 2025.</t>
  </si>
  <si>
    <t>UKUPNO ZA SRPANJ 2025.</t>
  </si>
  <si>
    <t>Gradsko društvo Crvenog križa</t>
  </si>
  <si>
    <t>82198802097</t>
  </si>
  <si>
    <t>Mimoza Dubrovnik d.o.o.</t>
  </si>
  <si>
    <t>41414116061</t>
  </si>
  <si>
    <t>Tehnoekspert d.o.o.</t>
  </si>
  <si>
    <t>25974671544</t>
  </si>
  <si>
    <t>3295 Pristojbe i nakande</t>
  </si>
  <si>
    <t>Marche j.d.o.o.</t>
  </si>
  <si>
    <t>29805469365</t>
  </si>
  <si>
    <t>Čibača</t>
  </si>
  <si>
    <t xml:space="preserve">Dom zdravlja Dubrovnik </t>
  </si>
  <si>
    <t>3236 Zdravstvene i veterinarske usluge</t>
  </si>
  <si>
    <t>Sunny tours obrt</t>
  </si>
  <si>
    <t>40813166158</t>
  </si>
  <si>
    <t>Vitaljina</t>
  </si>
  <si>
    <t>3233 Usluge promidžbe i informiranja</t>
  </si>
  <si>
    <t>pdv</t>
  </si>
  <si>
    <t>Sand Stone</t>
  </si>
  <si>
    <t xml:space="preserve">SandStone Global </t>
  </si>
  <si>
    <t>253750309</t>
  </si>
  <si>
    <t>Velika Britanija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</si>
</sst>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1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3">
    <xf numFmtId="0" fontId="0" fillId="0" borderId="0" xfId="0"/>
    <xf numFmtId="4" fontId="0" fillId="0" borderId="0" xfId="0" applyNumberFormat="1" applyFill="1"/>
    <xf numFmtId="0" fontId="0" fillId="0" borderId="0" xfId="0" applyBorder="1"/>
    <xf numFmtId="0" fontId="0" fillId="0" borderId="1" xfId="0" applyBorder="1" applyAlignment="1">
      <alignment horizontal="left" vertical="top"/>
    </xf>
    <xf numFmtId="0" fontId="0" fillId="4" borderId="14" xfId="0" applyFill="1" applyBorder="1" applyAlignment="1">
      <alignment horizontal="left"/>
    </xf>
    <xf numFmtId="164" fontId="0" fillId="0" borderId="14" xfId="1" applyNumberFormat="1" applyFont="1" applyBorder="1" applyAlignment="1">
      <alignment vertical="center"/>
    </xf>
    <xf numFmtId="164" fontId="0" fillId="0" borderId="13" xfId="1" applyNumberFormat="1" applyFont="1" applyBorder="1" applyAlignment="1">
      <alignment vertical="center"/>
    </xf>
    <xf numFmtId="0" fontId="0" fillId="0" borderId="11" xfId="0" applyBorder="1"/>
    <xf numFmtId="0" fontId="0" fillId="0" borderId="15" xfId="0" applyBorder="1"/>
    <xf numFmtId="49" fontId="0" fillId="0" borderId="13" xfId="0" applyNumberFormat="1" applyFill="1" applyBorder="1" applyAlignment="1">
      <alignment horizontal="left"/>
    </xf>
    <xf numFmtId="0" fontId="0" fillId="0" borderId="0" xfId="0"/>
    <xf numFmtId="0" fontId="2" fillId="0" borderId="0" xfId="0" applyFont="1"/>
    <xf numFmtId="49" fontId="1" fillId="0" borderId="1" xfId="1" applyNumberFormat="1" applyBorder="1" applyAlignment="1">
      <alignment horizontal="left" vertical="center"/>
    </xf>
    <xf numFmtId="164" fontId="0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" fontId="4" fillId="0" borderId="0" xfId="0" applyNumberFormat="1" applyFont="1" applyAlignment="1">
      <alignment horizontal="center" vertical="center"/>
    </xf>
    <xf numFmtId="49" fontId="1" fillId="0" borderId="2" xfId="1" applyNumberFormat="1" applyBorder="1" applyAlignment="1">
      <alignment horizontal="left" vertical="center"/>
    </xf>
    <xf numFmtId="0" fontId="0" fillId="0" borderId="5" xfId="0" applyFill="1" applyBorder="1" applyAlignment="1"/>
    <xf numFmtId="0" fontId="0" fillId="0" borderId="1" xfId="0" applyBorder="1" applyAlignment="1">
      <alignment wrapText="1"/>
    </xf>
    <xf numFmtId="0" fontId="2" fillId="4" borderId="1" xfId="0" applyFont="1" applyFill="1" applyBorder="1"/>
    <xf numFmtId="0" fontId="0" fillId="0" borderId="1" xfId="0" applyBorder="1" applyAlignment="1">
      <alignment horizontal="right"/>
    </xf>
    <xf numFmtId="0" fontId="2" fillId="4" borderId="1" xfId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/>
    </xf>
    <xf numFmtId="0" fontId="2" fillId="4" borderId="1" xfId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4" borderId="1" xfId="1" applyNumberFormat="1" applyFont="1" applyFill="1" applyBorder="1" applyAlignment="1">
      <alignment horizontal="right" vertical="center"/>
    </xf>
    <xf numFmtId="49" fontId="1" fillId="4" borderId="1" xfId="1" applyNumberFormat="1" applyFill="1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49" fontId="0" fillId="0" borderId="1" xfId="1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1" fillId="4" borderId="1" xfId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49" fontId="1" fillId="4" borderId="1" xfId="1" applyNumberForma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4" fontId="0" fillId="0" borderId="0" xfId="0" applyNumberFormat="1"/>
    <xf numFmtId="4" fontId="2" fillId="0" borderId="0" xfId="0" applyNumberFormat="1" applyFont="1"/>
    <xf numFmtId="0" fontId="0" fillId="0" borderId="1" xfId="0" applyFill="1" applyBorder="1"/>
    <xf numFmtId="0" fontId="0" fillId="0" borderId="0" xfId="0" applyFill="1"/>
    <xf numFmtId="0" fontId="0" fillId="0" borderId="13" xfId="0" applyBorder="1" applyAlignment="1"/>
    <xf numFmtId="49" fontId="1" fillId="0" borderId="13" xfId="1" applyNumberFormat="1" applyBorder="1" applyAlignment="1"/>
    <xf numFmtId="0" fontId="0" fillId="4" borderId="18" xfId="0" applyFill="1" applyBorder="1" applyAlignment="1">
      <alignment horizontal="left"/>
    </xf>
    <xf numFmtId="0" fontId="0" fillId="0" borderId="13" xfId="0" applyFill="1" applyBorder="1" applyAlignment="1"/>
    <xf numFmtId="0" fontId="0" fillId="4" borderId="13" xfId="0" applyFill="1" applyBorder="1" applyAlignment="1">
      <alignment horizontal="left"/>
    </xf>
    <xf numFmtId="49" fontId="1" fillId="4" borderId="20" xfId="1" applyNumberFormat="1" applyFill="1" applyBorder="1" applyAlignment="1">
      <alignment horizontal="left" vertical="center"/>
    </xf>
    <xf numFmtId="0" fontId="0" fillId="0" borderId="1" xfId="0" applyBorder="1"/>
    <xf numFmtId="0" fontId="0" fillId="0" borderId="13" xfId="0" applyBorder="1"/>
    <xf numFmtId="0" fontId="0" fillId="0" borderId="19" xfId="0" applyBorder="1"/>
    <xf numFmtId="0" fontId="0" fillId="4" borderId="13" xfId="0" applyFill="1" applyBorder="1" applyAlignment="1">
      <alignment horizontal="right"/>
    </xf>
    <xf numFmtId="49" fontId="0" fillId="4" borderId="13" xfId="0" applyNumberFormat="1" applyFill="1" applyBorder="1" applyAlignment="1">
      <alignment horizontal="left"/>
    </xf>
    <xf numFmtId="0" fontId="0" fillId="0" borderId="13" xfId="0" applyFill="1" applyBorder="1" applyAlignment="1">
      <alignment horizontal="right"/>
    </xf>
    <xf numFmtId="0" fontId="0" fillId="0" borderId="14" xfId="0" applyBorder="1"/>
    <xf numFmtId="164" fontId="0" fillId="4" borderId="13" xfId="1" applyNumberFormat="1" applyFont="1" applyFill="1" applyBorder="1" applyAlignment="1">
      <alignment horizontal="right" vertical="center"/>
    </xf>
    <xf numFmtId="49" fontId="1" fillId="4" borderId="8" xfId="1" applyNumberFormat="1" applyFill="1" applyBorder="1" applyAlignment="1">
      <alignment horizontal="left" vertical="center"/>
    </xf>
    <xf numFmtId="0" fontId="0" fillId="0" borderId="13" xfId="0" applyFill="1" applyBorder="1" applyAlignment="1">
      <alignment wrapText="1"/>
    </xf>
    <xf numFmtId="0" fontId="0" fillId="0" borderId="13" xfId="0" applyBorder="1" applyAlignment="1">
      <alignment wrapText="1"/>
    </xf>
    <xf numFmtId="164" fontId="0" fillId="0" borderId="13" xfId="1" applyNumberFormat="1" applyFont="1" applyBorder="1" applyAlignment="1">
      <alignment horizontal="right" vertical="center"/>
    </xf>
    <xf numFmtId="0" fontId="0" fillId="4" borderId="13" xfId="0" applyFill="1" applyBorder="1"/>
    <xf numFmtId="0" fontId="0" fillId="0" borderId="5" xfId="0" applyBorder="1"/>
    <xf numFmtId="0" fontId="0" fillId="4" borderId="5" xfId="0" applyFill="1" applyBorder="1"/>
    <xf numFmtId="0" fontId="0" fillId="0" borderId="8" xfId="0" applyBorder="1"/>
    <xf numFmtId="0" fontId="0" fillId="4" borderId="11" xfId="0" applyFill="1" applyBorder="1"/>
    <xf numFmtId="49" fontId="1" fillId="4" borderId="13" xfId="1" applyNumberFormat="1" applyFill="1" applyBorder="1" applyAlignment="1">
      <alignment horizontal="left" vertical="center"/>
    </xf>
    <xf numFmtId="0" fontId="0" fillId="4" borderId="12" xfId="0" applyFill="1" applyBorder="1"/>
    <xf numFmtId="0" fontId="0" fillId="0" borderId="16" xfId="0" applyBorder="1"/>
    <xf numFmtId="49" fontId="0" fillId="0" borderId="13" xfId="0" applyNumberFormat="1" applyBorder="1"/>
    <xf numFmtId="0" fontId="0" fillId="0" borderId="13" xfId="1" applyFont="1" applyBorder="1" applyAlignment="1">
      <alignment vertical="center" wrapText="1"/>
    </xf>
    <xf numFmtId="49" fontId="0" fillId="0" borderId="13" xfId="1" applyNumberFormat="1" applyFont="1" applyBorder="1"/>
    <xf numFmtId="0" fontId="0" fillId="0" borderId="13" xfId="0" applyBorder="1" applyAlignment="1">
      <alignment horizontal="right"/>
    </xf>
    <xf numFmtId="49" fontId="1" fillId="0" borderId="15" xfId="1" applyNumberFormat="1" applyBorder="1" applyAlignment="1">
      <alignment horizontal="left" vertical="center"/>
    </xf>
    <xf numFmtId="0" fontId="0" fillId="4" borderId="13" xfId="0" applyFill="1" applyBorder="1" applyAlignment="1">
      <alignment wrapText="1"/>
    </xf>
    <xf numFmtId="0" fontId="0" fillId="4" borderId="0" xfId="0" applyFill="1"/>
    <xf numFmtId="0" fontId="0" fillId="0" borderId="6" xfId="0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1" fillId="0" borderId="13" xfId="1" applyNumberFormat="1" applyBorder="1" applyAlignment="1">
      <alignment horizontal="left" vertical="center"/>
    </xf>
    <xf numFmtId="0" fontId="5" fillId="0" borderId="15" xfId="0" applyFont="1" applyBorder="1" applyAlignment="1">
      <alignment horizontal="left"/>
    </xf>
    <xf numFmtId="49" fontId="1" fillId="0" borderId="13" xfId="1" applyNumberFormat="1" applyBorder="1"/>
    <xf numFmtId="0" fontId="0" fillId="0" borderId="17" xfId="0" applyBorder="1" applyAlignment="1"/>
    <xf numFmtId="0" fontId="1" fillId="0" borderId="13" xfId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2" xfId="0" applyFill="1" applyBorder="1"/>
    <xf numFmtId="0" fontId="0" fillId="6" borderId="16" xfId="0" applyFill="1" applyBorder="1"/>
    <xf numFmtId="164" fontId="0" fillId="6" borderId="14" xfId="1" applyNumberFormat="1" applyFont="1" applyFill="1" applyBorder="1" applyAlignment="1">
      <alignment horizontal="right" vertical="center"/>
    </xf>
    <xf numFmtId="49" fontId="1" fillId="0" borderId="13" xfId="1" applyNumberFormat="1" applyBorder="1" applyAlignment="1">
      <alignment vertical="center"/>
    </xf>
    <xf numFmtId="49" fontId="0" fillId="0" borderId="13" xfId="0" applyNumberFormat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0" borderId="11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1" fillId="0" borderId="13" xfId="1" applyNumberFormat="1" applyBorder="1" applyAlignment="1">
      <alignment horizontal="left"/>
    </xf>
    <xf numFmtId="49" fontId="1" fillId="0" borderId="14" xfId="1" applyNumberFormat="1" applyBorder="1" applyAlignment="1">
      <alignment horizontal="left"/>
    </xf>
    <xf numFmtId="164" fontId="0" fillId="0" borderId="13" xfId="1" applyNumberFormat="1" applyFont="1" applyFill="1" applyBorder="1" applyAlignment="1">
      <alignment horizontal="center" vertical="center"/>
    </xf>
    <xf numFmtId="164" fontId="0" fillId="0" borderId="17" xfId="1" applyNumberFormat="1" applyFont="1" applyFill="1" applyBorder="1" applyAlignment="1">
      <alignment horizontal="center" vertical="center"/>
    </xf>
    <xf numFmtId="164" fontId="0" fillId="0" borderId="14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49" fontId="1" fillId="0" borderId="17" xfId="1" applyNumberFormat="1" applyBorder="1" applyAlignment="1">
      <alignment horizontal="left"/>
    </xf>
    <xf numFmtId="4" fontId="0" fillId="0" borderId="5" xfId="0" applyNumberFormat="1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0" fontId="1" fillId="0" borderId="13" xfId="1" applyBorder="1" applyAlignment="1">
      <alignment horizontal="left"/>
    </xf>
    <xf numFmtId="0" fontId="1" fillId="0" borderId="14" xfId="1" applyBorder="1" applyAlignment="1">
      <alignment horizontal="left"/>
    </xf>
    <xf numFmtId="49" fontId="1" fillId="0" borderId="15" xfId="1" applyNumberFormat="1" applyFill="1" applyBorder="1" applyAlignment="1">
      <alignment horizontal="left"/>
    </xf>
    <xf numFmtId="49" fontId="1" fillId="0" borderId="16" xfId="1" applyNumberFormat="1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164" fontId="0" fillId="0" borderId="13" xfId="1" applyNumberFormat="1" applyFont="1" applyBorder="1" applyAlignment="1">
      <alignment horizontal="center" vertical="center"/>
    </xf>
    <xf numFmtId="164" fontId="0" fillId="0" borderId="14" xfId="1" applyNumberFormat="1" applyFont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" fontId="4" fillId="0" borderId="9" xfId="0" applyNumberFormat="1" applyFont="1" applyBorder="1" applyAlignment="1">
      <alignment horizontal="left" vertical="center"/>
    </xf>
    <xf numFmtId="17" fontId="4" fillId="0" borderId="4" xfId="0" applyNumberFormat="1" applyFont="1" applyBorder="1" applyAlignment="1">
      <alignment horizontal="left" vertical="center"/>
    </xf>
    <xf numFmtId="17" fontId="4" fillId="0" borderId="10" xfId="0" applyNumberFormat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4" fontId="0" fillId="4" borderId="6" xfId="0" applyNumberFormat="1" applyFill="1" applyBorder="1" applyAlignment="1">
      <alignment horizontal="center"/>
    </xf>
    <xf numFmtId="4" fontId="0" fillId="4" borderId="7" xfId="0" applyNumberForma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164" fontId="0" fillId="0" borderId="17" xfId="1" applyNumberFormat="1" applyFont="1" applyBorder="1" applyAlignment="1">
      <alignment horizontal="center" vertical="center"/>
    </xf>
    <xf numFmtId="49" fontId="1" fillId="0" borderId="13" xfId="1" applyNumberFormat="1" applyBorder="1" applyAlignment="1">
      <alignment horizontal="center" vertical="center"/>
    </xf>
    <xf numFmtId="49" fontId="1" fillId="0" borderId="1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9" fontId="1" fillId="3" borderId="13" xfId="1" applyNumberFormat="1" applyFill="1" applyBorder="1" applyAlignment="1">
      <alignment horizontal="left"/>
    </xf>
    <xf numFmtId="49" fontId="1" fillId="3" borderId="14" xfId="1" applyNumberFormat="1" applyFill="1" applyBorder="1" applyAlignment="1">
      <alignment horizontal="left"/>
    </xf>
    <xf numFmtId="4" fontId="0" fillId="5" borderId="5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4" fontId="0" fillId="6" borderId="5" xfId="0" applyNumberFormat="1" applyFill="1" applyBorder="1" applyAlignment="1">
      <alignment horizontal="center"/>
    </xf>
    <xf numFmtId="4" fontId="0" fillId="6" borderId="6" xfId="0" applyNumberFormat="1" applyFill="1" applyBorder="1" applyAlignment="1">
      <alignment horizontal="center"/>
    </xf>
    <xf numFmtId="4" fontId="0" fillId="6" borderId="7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4" borderId="11" xfId="0" applyNumberFormat="1" applyFill="1" applyBorder="1" applyAlignment="1">
      <alignment horizontal="center"/>
    </xf>
    <xf numFmtId="4" fontId="0" fillId="4" borderId="19" xfId="0" applyNumberForma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9" fontId="0" fillId="0" borderId="15" xfId="1" applyNumberFormat="1" applyFont="1" applyBorder="1" applyAlignment="1">
      <alignment horizontal="left" wrapText="1"/>
    </xf>
    <xf numFmtId="49" fontId="0" fillId="0" borderId="21" xfId="1" applyNumberFormat="1" applyFont="1" applyBorder="1" applyAlignment="1">
      <alignment horizontal="left" wrapText="1"/>
    </xf>
    <xf numFmtId="49" fontId="0" fillId="0" borderId="16" xfId="1" applyNumberFormat="1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4" fontId="2" fillId="4" borderId="5" xfId="0" applyNumberFormat="1" applyFont="1" applyFill="1" applyBorder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49" fontId="0" fillId="0" borderId="13" xfId="0" applyNumberFormat="1" applyBorder="1" applyAlignment="1">
      <alignment horizontal="left"/>
    </xf>
    <xf numFmtId="49" fontId="0" fillId="0" borderId="14" xfId="0" applyNumberFormat="1" applyBorder="1" applyAlignment="1">
      <alignment horizontal="left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52C5-CCF4-4FA8-81EF-3D04B553B128}">
  <dimension ref="A1:Y174"/>
  <sheetViews>
    <sheetView tabSelected="1" topLeftCell="A76" workbookViewId="0">
      <selection activeCell="O69" sqref="O69"/>
    </sheetView>
  </sheetViews>
  <sheetFormatPr defaultRowHeight="15" x14ac:dyDescent="0.25"/>
  <cols>
    <col min="1" max="1" width="9.140625" style="10"/>
    <col min="2" max="2" width="43.7109375" style="10" customWidth="1"/>
    <col min="3" max="3" width="13.5703125" style="10" customWidth="1"/>
    <col min="4" max="4" width="16.85546875" style="10" customWidth="1"/>
    <col min="5" max="5" width="12.5703125" style="10" customWidth="1"/>
    <col min="6" max="6" width="9.140625" style="10"/>
    <col min="7" max="7" width="3.140625" style="10" customWidth="1"/>
    <col min="8" max="8" width="50" style="10" customWidth="1"/>
    <col min="9" max="9" width="14.85546875" style="10" bestFit="1" customWidth="1"/>
    <col min="10" max="10" width="9.140625" style="10"/>
    <col min="11" max="11" width="10.28515625" style="40" hidden="1" customWidth="1"/>
    <col min="12" max="12" width="10.28515625" style="10" hidden="1" customWidth="1"/>
    <col min="13" max="13" width="9.140625" style="10" hidden="1" customWidth="1"/>
    <col min="14" max="19" width="9.140625" style="10" customWidth="1"/>
    <col min="20" max="20" width="10.140625" style="40" customWidth="1"/>
    <col min="21" max="23" width="9.140625" style="10" customWidth="1"/>
    <col min="24" max="24" width="10.28515625" style="40" customWidth="1"/>
    <col min="25" max="25" width="10.28515625" style="10" customWidth="1"/>
    <col min="26" max="27" width="9.140625" style="10" customWidth="1"/>
    <col min="28" max="16384" width="9.140625" style="10"/>
  </cols>
  <sheetData>
    <row r="1" spans="1:15" ht="18.75" x14ac:dyDescent="0.3">
      <c r="A1" s="124" t="s">
        <v>80</v>
      </c>
      <c r="B1" s="124"/>
      <c r="C1" s="124"/>
      <c r="D1" s="124"/>
      <c r="E1" s="124"/>
      <c r="F1" s="124"/>
      <c r="G1" s="124"/>
      <c r="H1" s="124"/>
    </row>
    <row r="2" spans="1:15" ht="18.75" x14ac:dyDescent="0.3">
      <c r="A2" s="79"/>
      <c r="B2" s="79"/>
      <c r="C2" s="79"/>
      <c r="D2" s="79"/>
      <c r="E2" s="79"/>
      <c r="F2" s="79"/>
      <c r="G2" s="79"/>
      <c r="H2" s="79"/>
    </row>
    <row r="3" spans="1:15" ht="19.5" thickBot="1" x14ac:dyDescent="0.3">
      <c r="A3" s="125" t="s">
        <v>0</v>
      </c>
      <c r="B3" s="125"/>
      <c r="C3" s="125" t="s">
        <v>79</v>
      </c>
      <c r="D3" s="125"/>
      <c r="E3" s="125"/>
      <c r="F3" s="125"/>
      <c r="G3" s="125"/>
      <c r="H3" s="125"/>
    </row>
    <row r="4" spans="1:15" ht="19.5" thickBot="1" x14ac:dyDescent="0.3">
      <c r="A4" s="126" t="s">
        <v>1</v>
      </c>
      <c r="B4" s="126"/>
      <c r="C4" s="127" t="s">
        <v>116</v>
      </c>
      <c r="D4" s="128"/>
      <c r="E4" s="128"/>
      <c r="F4" s="128"/>
      <c r="G4" s="128"/>
      <c r="H4" s="129"/>
    </row>
    <row r="5" spans="1:15" ht="9.75" customHeight="1" x14ac:dyDescent="0.25">
      <c r="A5" s="14"/>
      <c r="B5" s="14"/>
      <c r="C5" s="15"/>
      <c r="D5" s="15"/>
      <c r="E5" s="15"/>
      <c r="F5" s="15"/>
      <c r="G5" s="15"/>
      <c r="H5" s="15"/>
    </row>
    <row r="6" spans="1:15" ht="38.25" customHeight="1" x14ac:dyDescent="0.25">
      <c r="A6" s="80" t="s">
        <v>36</v>
      </c>
      <c r="B6" s="80" t="s">
        <v>37</v>
      </c>
      <c r="C6" s="80" t="s">
        <v>38</v>
      </c>
      <c r="D6" s="80" t="s">
        <v>39</v>
      </c>
      <c r="E6" s="130" t="s">
        <v>42</v>
      </c>
      <c r="F6" s="130"/>
      <c r="G6" s="130"/>
      <c r="H6" s="80" t="s">
        <v>40</v>
      </c>
      <c r="I6" s="80" t="s">
        <v>103</v>
      </c>
    </row>
    <row r="7" spans="1:15" x14ac:dyDescent="0.25">
      <c r="A7" s="119"/>
      <c r="B7" s="101"/>
      <c r="C7" s="137"/>
      <c r="D7" s="99"/>
      <c r="E7" s="133">
        <v>35717.370000000003</v>
      </c>
      <c r="F7" s="134"/>
      <c r="G7" s="135"/>
      <c r="H7" s="33" t="s">
        <v>43</v>
      </c>
      <c r="I7" s="50"/>
    </row>
    <row r="8" spans="1:15" x14ac:dyDescent="0.25">
      <c r="A8" s="136"/>
      <c r="B8" s="108"/>
      <c r="C8" s="138"/>
      <c r="D8" s="140"/>
      <c r="E8" s="133">
        <v>1400</v>
      </c>
      <c r="F8" s="134"/>
      <c r="G8" s="135"/>
      <c r="H8" s="33" t="s">
        <v>44</v>
      </c>
      <c r="I8" s="50"/>
    </row>
    <row r="9" spans="1:15" x14ac:dyDescent="0.25">
      <c r="A9" s="136"/>
      <c r="B9" s="108"/>
      <c r="C9" s="138"/>
      <c r="D9" s="140"/>
      <c r="E9" s="133">
        <v>5518.1</v>
      </c>
      <c r="F9" s="134"/>
      <c r="G9" s="135"/>
      <c r="H9" s="33" t="s">
        <v>45</v>
      </c>
      <c r="I9" s="50"/>
      <c r="K9" s="40">
        <v>1</v>
      </c>
    </row>
    <row r="10" spans="1:15" x14ac:dyDescent="0.25">
      <c r="A10" s="120"/>
      <c r="B10" s="102"/>
      <c r="C10" s="139"/>
      <c r="D10" s="100"/>
      <c r="E10" s="133">
        <v>723.65</v>
      </c>
      <c r="F10" s="134"/>
      <c r="G10" s="135"/>
      <c r="H10" s="33" t="s">
        <v>46</v>
      </c>
      <c r="I10" s="50"/>
      <c r="K10" s="40">
        <v>8</v>
      </c>
    </row>
    <row r="11" spans="1:15" x14ac:dyDescent="0.25">
      <c r="A11" s="28" t="s">
        <v>41</v>
      </c>
      <c r="B11" s="22" t="s">
        <v>47</v>
      </c>
      <c r="C11" s="49"/>
      <c r="D11" s="22"/>
      <c r="E11" s="121">
        <f>E7+E8+E9+E10</f>
        <v>43359.12</v>
      </c>
      <c r="F11" s="131"/>
      <c r="G11" s="132"/>
      <c r="H11" s="32"/>
      <c r="I11" s="50" t="s">
        <v>104</v>
      </c>
      <c r="K11" s="40">
        <v>16.350000000000001</v>
      </c>
      <c r="O11" s="40"/>
    </row>
    <row r="12" spans="1:15" x14ac:dyDescent="0.25">
      <c r="A12" s="105"/>
      <c r="B12" s="101" t="s">
        <v>69</v>
      </c>
      <c r="C12" s="113">
        <v>92756876424</v>
      </c>
      <c r="D12" s="101" t="s">
        <v>51</v>
      </c>
      <c r="E12" s="110">
        <v>250</v>
      </c>
      <c r="F12" s="111"/>
      <c r="G12" s="112"/>
      <c r="H12" s="33" t="s">
        <v>61</v>
      </c>
      <c r="I12" s="50" t="s">
        <v>105</v>
      </c>
      <c r="K12" s="40">
        <v>0.15</v>
      </c>
      <c r="O12" s="40"/>
    </row>
    <row r="13" spans="1:15" x14ac:dyDescent="0.25">
      <c r="A13" s="107"/>
      <c r="B13" s="102"/>
      <c r="C13" s="114"/>
      <c r="D13" s="102"/>
      <c r="E13" s="110">
        <v>250</v>
      </c>
      <c r="F13" s="111"/>
      <c r="G13" s="112"/>
      <c r="H13" s="33" t="s">
        <v>61</v>
      </c>
      <c r="I13" s="50" t="s">
        <v>105</v>
      </c>
      <c r="K13" s="40">
        <v>671.46</v>
      </c>
      <c r="O13" s="40"/>
    </row>
    <row r="14" spans="1:15" x14ac:dyDescent="0.25">
      <c r="A14" s="57">
        <v>2</v>
      </c>
      <c r="B14" s="62" t="s">
        <v>47</v>
      </c>
      <c r="C14" s="58"/>
      <c r="D14" s="22"/>
      <c r="E14" s="121">
        <f>E13+E12</f>
        <v>500</v>
      </c>
      <c r="F14" s="131"/>
      <c r="G14" s="132"/>
      <c r="H14" s="32"/>
      <c r="I14" s="50"/>
      <c r="K14" s="40">
        <v>5534.67</v>
      </c>
      <c r="O14" s="40"/>
    </row>
    <row r="15" spans="1:15" x14ac:dyDescent="0.25">
      <c r="A15" s="105"/>
      <c r="B15" s="117" t="s">
        <v>92</v>
      </c>
      <c r="C15" s="115" t="s">
        <v>91</v>
      </c>
      <c r="D15" s="101" t="s">
        <v>49</v>
      </c>
      <c r="E15" s="110">
        <v>100</v>
      </c>
      <c r="F15" s="111"/>
      <c r="G15" s="112"/>
      <c r="H15" s="36" t="s">
        <v>89</v>
      </c>
      <c r="I15" s="50" t="s">
        <v>105</v>
      </c>
      <c r="K15" s="40">
        <v>247.2</v>
      </c>
    </row>
    <row r="16" spans="1:15" x14ac:dyDescent="0.25">
      <c r="A16" s="107"/>
      <c r="B16" s="118"/>
      <c r="C16" s="116"/>
      <c r="D16" s="102"/>
      <c r="E16" s="110">
        <v>100</v>
      </c>
      <c r="F16" s="111"/>
      <c r="G16" s="112"/>
      <c r="H16" s="36" t="s">
        <v>89</v>
      </c>
      <c r="I16" s="50" t="s">
        <v>105</v>
      </c>
      <c r="K16" s="40">
        <v>1602.16</v>
      </c>
    </row>
    <row r="17" spans="1:15" x14ac:dyDescent="0.25">
      <c r="A17" s="25" t="s">
        <v>2</v>
      </c>
      <c r="B17" s="22" t="s">
        <v>47</v>
      </c>
      <c r="C17" s="22"/>
      <c r="D17" s="22"/>
      <c r="E17" s="121">
        <f>E15+E16</f>
        <v>200</v>
      </c>
      <c r="F17" s="122"/>
      <c r="G17" s="123"/>
      <c r="H17" s="22"/>
      <c r="I17" s="50"/>
      <c r="K17" s="40">
        <v>151.9</v>
      </c>
    </row>
    <row r="18" spans="1:15" x14ac:dyDescent="0.25">
      <c r="A18" s="141"/>
      <c r="B18" s="101" t="s">
        <v>48</v>
      </c>
      <c r="C18" s="143">
        <v>53056966535</v>
      </c>
      <c r="D18" s="101" t="s">
        <v>49</v>
      </c>
      <c r="E18" s="110">
        <v>120</v>
      </c>
      <c r="F18" s="111"/>
      <c r="G18" s="112"/>
      <c r="H18" s="42" t="s">
        <v>72</v>
      </c>
      <c r="I18" s="50" t="s">
        <v>105</v>
      </c>
      <c r="K18" s="40">
        <v>5518.1</v>
      </c>
    </row>
    <row r="19" spans="1:15" x14ac:dyDescent="0.25">
      <c r="A19" s="142"/>
      <c r="B19" s="102"/>
      <c r="C19" s="144"/>
      <c r="D19" s="102"/>
      <c r="E19" s="133">
        <f>1+8+16.35+0.15</f>
        <v>25.5</v>
      </c>
      <c r="F19" s="134"/>
      <c r="G19" s="135"/>
      <c r="H19" s="50" t="s">
        <v>50</v>
      </c>
      <c r="I19" s="50" t="s">
        <v>104</v>
      </c>
      <c r="K19" s="40">
        <v>2535.4499999999998</v>
      </c>
    </row>
    <row r="20" spans="1:15" x14ac:dyDescent="0.25">
      <c r="A20" s="28" t="s">
        <v>3</v>
      </c>
      <c r="B20" s="64" t="s">
        <v>47</v>
      </c>
      <c r="C20" s="29"/>
      <c r="D20" s="64"/>
      <c r="E20" s="121">
        <f>E18+E19</f>
        <v>145.5</v>
      </c>
      <c r="F20" s="131"/>
      <c r="G20" s="132"/>
      <c r="H20" s="32"/>
      <c r="I20" s="50"/>
      <c r="K20" s="40">
        <v>2169.1</v>
      </c>
    </row>
    <row r="21" spans="1:15" x14ac:dyDescent="0.25">
      <c r="A21" s="119"/>
      <c r="B21" s="101" t="s">
        <v>55</v>
      </c>
      <c r="C21" s="103">
        <v>29524210204</v>
      </c>
      <c r="D21" s="101" t="s">
        <v>49</v>
      </c>
      <c r="E21" s="133">
        <v>33.840000000000003</v>
      </c>
      <c r="F21" s="134"/>
      <c r="G21" s="135"/>
      <c r="H21" s="33" t="s">
        <v>56</v>
      </c>
      <c r="I21" s="50" t="s">
        <v>105</v>
      </c>
      <c r="K21" s="40">
        <v>3195.89</v>
      </c>
    </row>
    <row r="22" spans="1:15" x14ac:dyDescent="0.25">
      <c r="A22" s="120"/>
      <c r="B22" s="102"/>
      <c r="C22" s="104"/>
      <c r="D22" s="102"/>
      <c r="E22" s="133">
        <v>161.88</v>
      </c>
      <c r="F22" s="134"/>
      <c r="G22" s="135"/>
      <c r="H22" s="33" t="s">
        <v>56</v>
      </c>
      <c r="I22" s="50" t="s">
        <v>105</v>
      </c>
      <c r="K22" s="40">
        <v>2397.79</v>
      </c>
    </row>
    <row r="23" spans="1:15" x14ac:dyDescent="0.25">
      <c r="A23" s="28" t="s">
        <v>4</v>
      </c>
      <c r="B23" s="64" t="s">
        <v>47</v>
      </c>
      <c r="C23" s="29"/>
      <c r="D23" s="64"/>
      <c r="E23" s="121">
        <f>E21+E22</f>
        <v>195.72</v>
      </c>
      <c r="F23" s="131"/>
      <c r="G23" s="132"/>
      <c r="H23" s="34"/>
      <c r="I23" s="50"/>
      <c r="K23" s="40">
        <v>1925.6</v>
      </c>
    </row>
    <row r="24" spans="1:15" x14ac:dyDescent="0.25">
      <c r="A24" s="5"/>
      <c r="B24" s="51" t="s">
        <v>53</v>
      </c>
      <c r="C24" s="85">
        <v>18335255161</v>
      </c>
      <c r="D24" s="51" t="s">
        <v>51</v>
      </c>
      <c r="E24" s="110">
        <v>181.25</v>
      </c>
      <c r="F24" s="111"/>
      <c r="G24" s="112"/>
      <c r="H24" s="50" t="s">
        <v>54</v>
      </c>
      <c r="I24" s="50" t="s">
        <v>105</v>
      </c>
      <c r="K24" s="40">
        <v>1437.74</v>
      </c>
    </row>
    <row r="25" spans="1:15" ht="14.25" customHeight="1" x14ac:dyDescent="0.25">
      <c r="A25" s="28" t="s">
        <v>5</v>
      </c>
      <c r="B25" s="22" t="s">
        <v>47</v>
      </c>
      <c r="C25" s="29"/>
      <c r="D25" s="64"/>
      <c r="E25" s="121">
        <f>E24</f>
        <v>181.25</v>
      </c>
      <c r="F25" s="131"/>
      <c r="G25" s="132"/>
      <c r="H25" s="32"/>
      <c r="I25" s="50"/>
      <c r="K25" s="40">
        <v>1323.93</v>
      </c>
    </row>
    <row r="26" spans="1:15" x14ac:dyDescent="0.25">
      <c r="A26" s="13"/>
      <c r="B26" s="65" t="s">
        <v>62</v>
      </c>
      <c r="C26" s="33">
        <v>33679708526</v>
      </c>
      <c r="D26" s="63" t="s">
        <v>49</v>
      </c>
      <c r="E26" s="133">
        <v>24.89</v>
      </c>
      <c r="F26" s="134"/>
      <c r="G26" s="135"/>
      <c r="H26" s="33" t="s">
        <v>58</v>
      </c>
      <c r="I26" s="50" t="s">
        <v>105</v>
      </c>
      <c r="K26" s="40">
        <v>1344.66</v>
      </c>
    </row>
    <row r="27" spans="1:15" x14ac:dyDescent="0.25">
      <c r="A27" s="28" t="s">
        <v>6</v>
      </c>
      <c r="B27" s="64" t="s">
        <v>47</v>
      </c>
      <c r="C27" s="29"/>
      <c r="D27" s="64"/>
      <c r="E27" s="121">
        <f>E26</f>
        <v>24.89</v>
      </c>
      <c r="F27" s="131"/>
      <c r="G27" s="132"/>
      <c r="H27" s="34"/>
      <c r="I27" s="50"/>
      <c r="K27" s="40">
        <v>1765.63</v>
      </c>
      <c r="O27" s="40"/>
    </row>
    <row r="28" spans="1:15" x14ac:dyDescent="0.25">
      <c r="A28" s="13"/>
      <c r="B28" s="50" t="s">
        <v>86</v>
      </c>
      <c r="C28" s="31" t="s">
        <v>87</v>
      </c>
      <c r="D28" s="50" t="s">
        <v>51</v>
      </c>
      <c r="E28" s="133">
        <v>138.25</v>
      </c>
      <c r="F28" s="134"/>
      <c r="G28" s="135"/>
      <c r="H28" s="33" t="s">
        <v>88</v>
      </c>
      <c r="I28" s="50" t="s">
        <v>105</v>
      </c>
      <c r="K28" s="40">
        <v>2546.8200000000002</v>
      </c>
    </row>
    <row r="29" spans="1:15" x14ac:dyDescent="0.25">
      <c r="A29" s="28" t="s">
        <v>7</v>
      </c>
      <c r="B29" s="66" t="s">
        <v>47</v>
      </c>
      <c r="C29" s="67"/>
      <c r="D29" s="66"/>
      <c r="E29" s="121">
        <f>E28</f>
        <v>138.25</v>
      </c>
      <c r="F29" s="131"/>
      <c r="G29" s="132"/>
      <c r="H29" s="34"/>
      <c r="I29" s="50"/>
      <c r="K29" s="40">
        <v>2245.96</v>
      </c>
    </row>
    <row r="30" spans="1:15" x14ac:dyDescent="0.25">
      <c r="A30" s="119"/>
      <c r="B30" s="101" t="s">
        <v>64</v>
      </c>
      <c r="C30" s="103">
        <v>93300948469</v>
      </c>
      <c r="D30" s="101" t="s">
        <v>51</v>
      </c>
      <c r="E30" s="134">
        <v>17945.55</v>
      </c>
      <c r="F30" s="134"/>
      <c r="G30" s="135"/>
      <c r="H30" s="33" t="s">
        <v>54</v>
      </c>
      <c r="I30" s="50" t="s">
        <v>104</v>
      </c>
      <c r="K30" s="40">
        <v>1891.88</v>
      </c>
    </row>
    <row r="31" spans="1:15" x14ac:dyDescent="0.25">
      <c r="A31" s="120"/>
      <c r="B31" s="102"/>
      <c r="C31" s="104"/>
      <c r="D31" s="102"/>
      <c r="E31" s="134">
        <v>34842.050000000003</v>
      </c>
      <c r="F31" s="134"/>
      <c r="G31" s="135"/>
      <c r="H31" s="33" t="s">
        <v>54</v>
      </c>
      <c r="I31" s="50" t="s">
        <v>105</v>
      </c>
      <c r="K31" s="40">
        <v>2160.58</v>
      </c>
    </row>
    <row r="32" spans="1:15" x14ac:dyDescent="0.25">
      <c r="A32" s="28" t="s">
        <v>8</v>
      </c>
      <c r="B32" s="68" t="s">
        <v>47</v>
      </c>
      <c r="C32" s="4"/>
      <c r="D32" s="68"/>
      <c r="E32" s="121">
        <f>E30+E31</f>
        <v>52787.600000000006</v>
      </c>
      <c r="F32" s="131"/>
      <c r="G32" s="132"/>
      <c r="H32" s="34"/>
      <c r="I32" s="50"/>
      <c r="K32" s="40">
        <v>1037.8399999999999</v>
      </c>
    </row>
    <row r="33" spans="1:15" x14ac:dyDescent="0.25">
      <c r="A33" s="105"/>
      <c r="B33" s="101" t="s">
        <v>65</v>
      </c>
      <c r="C33" s="103">
        <v>90054874194</v>
      </c>
      <c r="D33" s="101" t="s">
        <v>95</v>
      </c>
      <c r="E33" s="110">
        <v>2600</v>
      </c>
      <c r="F33" s="111"/>
      <c r="G33" s="112"/>
      <c r="H33" s="33" t="s">
        <v>54</v>
      </c>
      <c r="I33" s="50" t="s">
        <v>105</v>
      </c>
      <c r="K33" s="40">
        <v>1654.76</v>
      </c>
    </row>
    <row r="34" spans="1:15" x14ac:dyDescent="0.25">
      <c r="A34" s="106"/>
      <c r="B34" s="108"/>
      <c r="C34" s="109"/>
      <c r="D34" s="108"/>
      <c r="E34" s="133">
        <v>537.5</v>
      </c>
      <c r="F34" s="134"/>
      <c r="G34" s="135"/>
      <c r="H34" s="33" t="s">
        <v>54</v>
      </c>
      <c r="I34" s="50" t="s">
        <v>104</v>
      </c>
      <c r="K34" s="40">
        <v>17945.55</v>
      </c>
      <c r="O34" s="40"/>
    </row>
    <row r="35" spans="1:15" x14ac:dyDescent="0.25">
      <c r="A35" s="107"/>
      <c r="B35" s="102"/>
      <c r="C35" s="104"/>
      <c r="D35" s="102"/>
      <c r="E35" s="133">
        <v>1562.5</v>
      </c>
      <c r="F35" s="134"/>
      <c r="G35" s="135"/>
      <c r="H35" s="50" t="s">
        <v>54</v>
      </c>
      <c r="I35" s="50" t="s">
        <v>105</v>
      </c>
      <c r="K35" s="40">
        <v>537.5</v>
      </c>
    </row>
    <row r="36" spans="1:15" x14ac:dyDescent="0.25">
      <c r="A36" s="28" t="s">
        <v>9</v>
      </c>
      <c r="B36" s="64" t="s">
        <v>47</v>
      </c>
      <c r="C36" s="29"/>
      <c r="D36" s="64"/>
      <c r="E36" s="121">
        <f>E34+E35+E33</f>
        <v>4700</v>
      </c>
      <c r="F36" s="131"/>
      <c r="G36" s="132"/>
      <c r="H36" s="34"/>
      <c r="I36" s="50"/>
    </row>
    <row r="37" spans="1:15" x14ac:dyDescent="0.25">
      <c r="A37" s="6"/>
      <c r="B37" s="7" t="s">
        <v>100</v>
      </c>
      <c r="C37" s="89">
        <v>48074464528</v>
      </c>
      <c r="D37" s="8" t="s">
        <v>51</v>
      </c>
      <c r="E37" s="110">
        <v>271.43</v>
      </c>
      <c r="F37" s="111"/>
      <c r="G37" s="112"/>
      <c r="H37" s="33" t="s">
        <v>99</v>
      </c>
      <c r="I37" s="50" t="s">
        <v>105</v>
      </c>
    </row>
    <row r="38" spans="1:15" x14ac:dyDescent="0.25">
      <c r="A38" s="94" t="s">
        <v>10</v>
      </c>
      <c r="B38" s="92" t="s">
        <v>47</v>
      </c>
      <c r="C38" s="97"/>
      <c r="D38" s="93"/>
      <c r="E38" s="148">
        <f>E37</f>
        <v>271.43</v>
      </c>
      <c r="F38" s="149"/>
      <c r="G38" s="150"/>
      <c r="H38" s="91"/>
      <c r="I38" s="50" t="s">
        <v>105</v>
      </c>
      <c r="K38" s="40">
        <v>240</v>
      </c>
    </row>
    <row r="39" spans="1:15" x14ac:dyDescent="0.25">
      <c r="A39" s="5"/>
      <c r="B39" s="50" t="s">
        <v>128</v>
      </c>
      <c r="C39" s="90">
        <v>49632290105</v>
      </c>
      <c r="D39" s="69" t="s">
        <v>51</v>
      </c>
      <c r="E39" s="133">
        <v>13.55</v>
      </c>
      <c r="F39" s="134"/>
      <c r="G39" s="135"/>
      <c r="H39" s="33" t="s">
        <v>129</v>
      </c>
      <c r="I39" s="50" t="s">
        <v>105</v>
      </c>
      <c r="K39" s="40">
        <v>781</v>
      </c>
    </row>
    <row r="40" spans="1:15" x14ac:dyDescent="0.25">
      <c r="A40" s="28" t="s">
        <v>11</v>
      </c>
      <c r="B40" s="68" t="s">
        <v>47</v>
      </c>
      <c r="C40" s="29"/>
      <c r="D40" s="64"/>
      <c r="E40" s="121">
        <v>13.55</v>
      </c>
      <c r="F40" s="131"/>
      <c r="G40" s="132"/>
      <c r="H40" s="34"/>
      <c r="I40" s="50"/>
      <c r="K40" s="40">
        <v>250</v>
      </c>
    </row>
    <row r="41" spans="1:15" x14ac:dyDescent="0.25">
      <c r="A41" s="13"/>
      <c r="B41" s="50" t="s">
        <v>66</v>
      </c>
      <c r="C41" s="12">
        <v>63073332379</v>
      </c>
      <c r="D41" s="50" t="s">
        <v>49</v>
      </c>
      <c r="E41" s="133">
        <v>590.07000000000005</v>
      </c>
      <c r="F41" s="134"/>
      <c r="G41" s="135"/>
      <c r="H41" s="33" t="s">
        <v>67</v>
      </c>
      <c r="I41" s="50" t="s">
        <v>105</v>
      </c>
      <c r="K41" s="40">
        <v>500</v>
      </c>
    </row>
    <row r="42" spans="1:15" x14ac:dyDescent="0.25">
      <c r="A42" s="28" t="s">
        <v>12</v>
      </c>
      <c r="B42" s="64" t="s">
        <v>47</v>
      </c>
      <c r="C42" s="46"/>
      <c r="D42" s="64"/>
      <c r="E42" s="121">
        <f>E41</f>
        <v>590.07000000000005</v>
      </c>
      <c r="F42" s="131"/>
      <c r="G42" s="132"/>
      <c r="H42" s="34"/>
      <c r="I42" s="50"/>
      <c r="K42" s="40">
        <v>34842.050000000003</v>
      </c>
    </row>
    <row r="43" spans="1:15" x14ac:dyDescent="0.25">
      <c r="A43" s="119"/>
      <c r="B43" s="101" t="s">
        <v>57</v>
      </c>
      <c r="C43" s="160" t="s">
        <v>81</v>
      </c>
      <c r="D43" s="163" t="s">
        <v>63</v>
      </c>
      <c r="E43" s="133">
        <v>43.75</v>
      </c>
      <c r="F43" s="134"/>
      <c r="G43" s="135"/>
      <c r="H43" s="33" t="s">
        <v>88</v>
      </c>
      <c r="I43" s="50" t="s">
        <v>105</v>
      </c>
      <c r="K43" s="40">
        <v>11613.2</v>
      </c>
    </row>
    <row r="44" spans="1:15" x14ac:dyDescent="0.25">
      <c r="A44" s="136"/>
      <c r="B44" s="108"/>
      <c r="C44" s="161"/>
      <c r="D44" s="164"/>
      <c r="E44" s="133">
        <v>375</v>
      </c>
      <c r="F44" s="134"/>
      <c r="G44" s="135"/>
      <c r="H44" s="33" t="s">
        <v>54</v>
      </c>
      <c r="I44" s="50" t="s">
        <v>105</v>
      </c>
      <c r="K44" s="40">
        <v>375</v>
      </c>
    </row>
    <row r="45" spans="1:15" x14ac:dyDescent="0.25">
      <c r="A45" s="136"/>
      <c r="B45" s="108"/>
      <c r="C45" s="161"/>
      <c r="D45" s="164"/>
      <c r="E45" s="133">
        <v>375</v>
      </c>
      <c r="F45" s="134"/>
      <c r="G45" s="135"/>
      <c r="H45" s="33" t="s">
        <v>54</v>
      </c>
      <c r="I45" s="50" t="s">
        <v>105</v>
      </c>
      <c r="K45" s="40">
        <v>20</v>
      </c>
    </row>
    <row r="46" spans="1:15" x14ac:dyDescent="0.25">
      <c r="A46" s="120"/>
      <c r="B46" s="102"/>
      <c r="C46" s="162"/>
      <c r="D46" s="165"/>
      <c r="E46" s="133">
        <v>1212.5</v>
      </c>
      <c r="F46" s="134"/>
      <c r="G46" s="135"/>
      <c r="H46" s="33" t="s">
        <v>88</v>
      </c>
      <c r="I46" s="50" t="s">
        <v>105</v>
      </c>
      <c r="K46" s="40">
        <v>734.38</v>
      </c>
    </row>
    <row r="47" spans="1:15" x14ac:dyDescent="0.25">
      <c r="A47" s="28" t="s">
        <v>13</v>
      </c>
      <c r="B47" s="64" t="s">
        <v>47</v>
      </c>
      <c r="C47" s="29"/>
      <c r="D47" s="64"/>
      <c r="E47" s="121">
        <f>E44+E46+E45+E43</f>
        <v>2006.25</v>
      </c>
      <c r="F47" s="131"/>
      <c r="G47" s="132"/>
      <c r="H47" s="34"/>
      <c r="I47" s="50"/>
      <c r="K47" s="40">
        <v>1562.5</v>
      </c>
    </row>
    <row r="48" spans="1:15" x14ac:dyDescent="0.25">
      <c r="A48" s="61"/>
      <c r="B48" s="7" t="s">
        <v>130</v>
      </c>
      <c r="C48" s="95" t="s">
        <v>131</v>
      </c>
      <c r="D48" s="7" t="s">
        <v>132</v>
      </c>
      <c r="E48" s="110">
        <v>625</v>
      </c>
      <c r="F48" s="111"/>
      <c r="G48" s="112"/>
      <c r="H48" s="42" t="s">
        <v>72</v>
      </c>
      <c r="I48" s="50" t="s">
        <v>105</v>
      </c>
      <c r="K48" s="40">
        <v>562.5</v>
      </c>
    </row>
    <row r="49" spans="1:15" x14ac:dyDescent="0.25">
      <c r="A49" s="28" t="s">
        <v>14</v>
      </c>
      <c r="B49" s="64" t="s">
        <v>47</v>
      </c>
      <c r="C49" s="29"/>
      <c r="D49" s="64"/>
      <c r="E49" s="148">
        <f>E48</f>
        <v>625</v>
      </c>
      <c r="F49" s="149"/>
      <c r="G49" s="150"/>
      <c r="H49" s="91"/>
      <c r="I49" s="50"/>
      <c r="K49" s="40">
        <v>431.81</v>
      </c>
    </row>
    <row r="50" spans="1:15" x14ac:dyDescent="0.25">
      <c r="A50" s="6"/>
      <c r="B50" s="51" t="s">
        <v>70</v>
      </c>
      <c r="C50" s="87">
        <v>87342313630</v>
      </c>
      <c r="D50" s="51" t="s">
        <v>51</v>
      </c>
      <c r="E50" s="133">
        <v>187.5</v>
      </c>
      <c r="F50" s="134"/>
      <c r="G50" s="135"/>
      <c r="H50" s="33" t="s">
        <v>71</v>
      </c>
      <c r="I50" s="50" t="s">
        <v>105</v>
      </c>
      <c r="K50" s="40">
        <v>57.66</v>
      </c>
    </row>
    <row r="51" spans="1:15" ht="15.75" customHeight="1" x14ac:dyDescent="0.25">
      <c r="A51" s="28" t="s">
        <v>15</v>
      </c>
      <c r="B51" s="22" t="s">
        <v>47</v>
      </c>
      <c r="C51" s="29"/>
      <c r="D51" s="22"/>
      <c r="E51" s="145">
        <f>E50</f>
        <v>187.5</v>
      </c>
      <c r="F51" s="146"/>
      <c r="G51" s="147"/>
      <c r="H51" s="32"/>
      <c r="I51" s="50"/>
      <c r="K51" s="40">
        <v>138.25</v>
      </c>
    </row>
    <row r="52" spans="1:15" x14ac:dyDescent="0.25">
      <c r="A52" s="6"/>
      <c r="B52" s="51" t="s">
        <v>75</v>
      </c>
      <c r="C52" s="70">
        <v>68419124305</v>
      </c>
      <c r="D52" s="51" t="s">
        <v>76</v>
      </c>
      <c r="E52" s="110">
        <v>10.62</v>
      </c>
      <c r="F52" s="111"/>
      <c r="G52" s="112"/>
      <c r="H52" s="33" t="s">
        <v>77</v>
      </c>
      <c r="I52" s="50" t="s">
        <v>105</v>
      </c>
      <c r="K52" s="40">
        <v>33.840000000000003</v>
      </c>
    </row>
    <row r="53" spans="1:15" x14ac:dyDescent="0.25">
      <c r="A53" s="28" t="s">
        <v>16</v>
      </c>
      <c r="B53" s="22" t="s">
        <v>47</v>
      </c>
      <c r="C53" s="29"/>
      <c r="D53" s="30"/>
      <c r="E53" s="121">
        <f>E52</f>
        <v>10.62</v>
      </c>
      <c r="F53" s="131"/>
      <c r="G53" s="132"/>
      <c r="H53" s="32"/>
      <c r="I53" s="50"/>
      <c r="K53" s="40">
        <v>161.88</v>
      </c>
    </row>
    <row r="54" spans="1:15" x14ac:dyDescent="0.25">
      <c r="A54" s="13"/>
      <c r="B54" s="50" t="s">
        <v>107</v>
      </c>
      <c r="C54" s="12" t="s">
        <v>108</v>
      </c>
      <c r="D54" s="50" t="s">
        <v>109</v>
      </c>
      <c r="E54" s="133">
        <v>19055.2</v>
      </c>
      <c r="F54" s="134"/>
      <c r="G54" s="135"/>
      <c r="H54" s="50" t="s">
        <v>54</v>
      </c>
      <c r="I54" s="50" t="s">
        <v>105</v>
      </c>
      <c r="K54" s="40">
        <v>24.89</v>
      </c>
    </row>
    <row r="55" spans="1:15" x14ac:dyDescent="0.25">
      <c r="A55" s="25" t="s">
        <v>17</v>
      </c>
      <c r="B55" s="22" t="s">
        <v>47</v>
      </c>
      <c r="C55" s="22"/>
      <c r="D55" s="22"/>
      <c r="E55" s="121">
        <f>E54</f>
        <v>19055.2</v>
      </c>
      <c r="F55" s="131"/>
      <c r="G55" s="132"/>
      <c r="H55" s="32"/>
      <c r="I55" s="50"/>
      <c r="K55" s="40">
        <v>1212.5</v>
      </c>
    </row>
    <row r="56" spans="1:15" x14ac:dyDescent="0.25">
      <c r="A56" s="71"/>
      <c r="B56" s="51" t="s">
        <v>120</v>
      </c>
      <c r="C56" s="72" t="s">
        <v>121</v>
      </c>
      <c r="D56" s="51" t="s">
        <v>51</v>
      </c>
      <c r="E56" s="133">
        <v>781</v>
      </c>
      <c r="F56" s="134"/>
      <c r="G56" s="135"/>
      <c r="H56" s="33" t="s">
        <v>72</v>
      </c>
      <c r="I56" s="50" t="s">
        <v>105</v>
      </c>
      <c r="K56" s="40">
        <v>530.70000000000005</v>
      </c>
      <c r="O56" s="40"/>
    </row>
    <row r="57" spans="1:15" x14ac:dyDescent="0.25">
      <c r="A57" s="24" t="s">
        <v>18</v>
      </c>
      <c r="B57" s="22" t="s">
        <v>47</v>
      </c>
      <c r="C57" s="35"/>
      <c r="D57" s="22"/>
      <c r="E57" s="121">
        <f>E56</f>
        <v>781</v>
      </c>
      <c r="F57" s="131"/>
      <c r="G57" s="132"/>
      <c r="H57" s="32"/>
      <c r="I57" s="50"/>
      <c r="K57" s="40">
        <v>19055.2</v>
      </c>
    </row>
    <row r="58" spans="1:15" x14ac:dyDescent="0.25">
      <c r="A58" s="71"/>
      <c r="B58" s="51" t="s">
        <v>118</v>
      </c>
      <c r="C58" s="72" t="s">
        <v>119</v>
      </c>
      <c r="D58" s="51" t="s">
        <v>51</v>
      </c>
      <c r="E58" s="133">
        <v>240</v>
      </c>
      <c r="F58" s="134"/>
      <c r="G58" s="135"/>
      <c r="H58" s="50" t="s">
        <v>58</v>
      </c>
      <c r="I58" s="50" t="s">
        <v>105</v>
      </c>
      <c r="K58" s="40">
        <v>42565.62</v>
      </c>
    </row>
    <row r="59" spans="1:15" x14ac:dyDescent="0.25">
      <c r="A59" s="24" t="s">
        <v>19</v>
      </c>
      <c r="B59" s="64" t="s">
        <v>47</v>
      </c>
      <c r="C59" s="37"/>
      <c r="D59" s="64"/>
      <c r="E59" s="121">
        <f>E58</f>
        <v>240</v>
      </c>
      <c r="F59" s="131"/>
      <c r="G59" s="132"/>
      <c r="H59" s="34"/>
      <c r="I59" s="50"/>
      <c r="K59" s="40">
        <v>90</v>
      </c>
    </row>
    <row r="60" spans="1:15" x14ac:dyDescent="0.25">
      <c r="A60" s="20"/>
      <c r="B60" s="18" t="s">
        <v>83</v>
      </c>
      <c r="C60" s="38" t="s">
        <v>82</v>
      </c>
      <c r="D60" s="50" t="s">
        <v>51</v>
      </c>
      <c r="E60" s="110">
        <v>48.86</v>
      </c>
      <c r="F60" s="111"/>
      <c r="G60" s="112"/>
      <c r="H60" s="33" t="s">
        <v>73</v>
      </c>
      <c r="I60" s="50" t="s">
        <v>105</v>
      </c>
      <c r="K60" s="40">
        <v>71.989999999999995</v>
      </c>
    </row>
    <row r="61" spans="1:15" ht="16.5" customHeight="1" x14ac:dyDescent="0.25">
      <c r="A61" s="25" t="s">
        <v>20</v>
      </c>
      <c r="B61" s="22" t="s">
        <v>47</v>
      </c>
      <c r="C61" s="39"/>
      <c r="D61" s="22"/>
      <c r="E61" s="121">
        <f>E60</f>
        <v>48.86</v>
      </c>
      <c r="F61" s="131"/>
      <c r="G61" s="132"/>
      <c r="H61" s="32"/>
      <c r="I61" s="50"/>
      <c r="K61" s="40">
        <v>3222.21</v>
      </c>
    </row>
    <row r="62" spans="1:15" x14ac:dyDescent="0.25">
      <c r="A62" s="51"/>
      <c r="B62" s="51" t="s">
        <v>74</v>
      </c>
      <c r="C62" s="70">
        <v>16912997621</v>
      </c>
      <c r="D62" s="51" t="s">
        <v>51</v>
      </c>
      <c r="E62" s="133">
        <v>71.989999999999995</v>
      </c>
      <c r="F62" s="134"/>
      <c r="G62" s="135"/>
      <c r="H62" s="33" t="s">
        <v>73</v>
      </c>
      <c r="I62" s="50" t="s">
        <v>105</v>
      </c>
      <c r="K62" s="40">
        <v>120</v>
      </c>
    </row>
    <row r="63" spans="1:15" x14ac:dyDescent="0.25">
      <c r="A63" s="25" t="s">
        <v>21</v>
      </c>
      <c r="B63" s="22" t="s">
        <v>47</v>
      </c>
      <c r="C63" s="39"/>
      <c r="D63" s="22"/>
      <c r="E63" s="121">
        <f>E62</f>
        <v>71.989999999999995</v>
      </c>
      <c r="F63" s="131"/>
      <c r="G63" s="132"/>
      <c r="H63" s="32"/>
      <c r="I63" s="50"/>
      <c r="K63" s="40">
        <v>375</v>
      </c>
    </row>
    <row r="64" spans="1:15" x14ac:dyDescent="0.25">
      <c r="A64" s="73"/>
      <c r="B64" s="50" t="s">
        <v>84</v>
      </c>
      <c r="C64" s="16" t="s">
        <v>85</v>
      </c>
      <c r="D64" s="50" t="s">
        <v>51</v>
      </c>
      <c r="E64" s="133">
        <v>562.5</v>
      </c>
      <c r="F64" s="134"/>
      <c r="G64" s="135"/>
      <c r="H64" s="33" t="s">
        <v>61</v>
      </c>
      <c r="I64" s="50" t="s">
        <v>105</v>
      </c>
      <c r="K64" s="40">
        <v>43.75</v>
      </c>
    </row>
    <row r="65" spans="1:25" x14ac:dyDescent="0.25">
      <c r="A65" s="53" t="s">
        <v>22</v>
      </c>
      <c r="B65" s="23" t="s">
        <v>47</v>
      </c>
      <c r="C65" s="54"/>
      <c r="D65" s="62"/>
      <c r="E65" s="121">
        <f>E64</f>
        <v>562.5</v>
      </c>
      <c r="F65" s="131"/>
      <c r="G65" s="132"/>
      <c r="H65" s="32"/>
      <c r="I65" s="50"/>
      <c r="K65" s="40">
        <v>20</v>
      </c>
    </row>
    <row r="66" spans="1:25" x14ac:dyDescent="0.25">
      <c r="A66" s="73"/>
      <c r="B66" s="63" t="s">
        <v>101</v>
      </c>
      <c r="C66" s="84">
        <v>60171949411</v>
      </c>
      <c r="D66" s="63" t="s">
        <v>51</v>
      </c>
      <c r="E66" s="133">
        <v>57.66</v>
      </c>
      <c r="F66" s="134"/>
      <c r="G66" s="135"/>
      <c r="H66" s="33" t="s">
        <v>124</v>
      </c>
      <c r="I66" s="50" t="s">
        <v>105</v>
      </c>
      <c r="K66" s="40">
        <v>187.5</v>
      </c>
    </row>
    <row r="67" spans="1:25" x14ac:dyDescent="0.25">
      <c r="A67" s="53" t="s">
        <v>23</v>
      </c>
      <c r="B67" s="23" t="s">
        <v>47</v>
      </c>
      <c r="C67" s="54"/>
      <c r="D67" s="62"/>
      <c r="E67" s="121">
        <f>E66</f>
        <v>57.66</v>
      </c>
      <c r="F67" s="131"/>
      <c r="G67" s="132"/>
      <c r="H67" s="32"/>
      <c r="I67" s="50"/>
      <c r="K67" s="40">
        <v>590.07000000000005</v>
      </c>
    </row>
    <row r="68" spans="1:25" x14ac:dyDescent="0.25">
      <c r="A68" s="51"/>
      <c r="B68" s="51" t="s">
        <v>68</v>
      </c>
      <c r="C68" s="81">
        <v>93155201521</v>
      </c>
      <c r="D68" s="51" t="s">
        <v>51</v>
      </c>
      <c r="E68" s="133">
        <v>431.81</v>
      </c>
      <c r="F68" s="134"/>
      <c r="G68" s="135"/>
      <c r="H68" s="33" t="s">
        <v>102</v>
      </c>
      <c r="I68" s="50" t="s">
        <v>105</v>
      </c>
      <c r="K68" s="40">
        <v>13.55</v>
      </c>
    </row>
    <row r="69" spans="1:25" ht="15.75" customHeight="1" x14ac:dyDescent="0.25">
      <c r="A69" s="25" t="s">
        <v>24</v>
      </c>
      <c r="B69" s="23" t="s">
        <v>47</v>
      </c>
      <c r="C69" s="39"/>
      <c r="D69" s="64"/>
      <c r="E69" s="121">
        <f>E68</f>
        <v>431.81</v>
      </c>
      <c r="F69" s="131"/>
      <c r="G69" s="132"/>
      <c r="H69" s="32"/>
      <c r="I69" s="50"/>
      <c r="K69" s="1">
        <v>734.38</v>
      </c>
      <c r="L69" s="40"/>
      <c r="X69" s="1"/>
      <c r="Y69" s="40"/>
    </row>
    <row r="70" spans="1:25" ht="15.75" customHeight="1" x14ac:dyDescent="0.25">
      <c r="A70" s="20"/>
      <c r="B70" s="50" t="s">
        <v>125</v>
      </c>
      <c r="C70" s="74" t="s">
        <v>126</v>
      </c>
      <c r="D70" s="7" t="s">
        <v>127</v>
      </c>
      <c r="E70" s="133">
        <v>530.70000000000005</v>
      </c>
      <c r="F70" s="134"/>
      <c r="G70" s="135"/>
      <c r="H70" s="50" t="s">
        <v>72</v>
      </c>
      <c r="I70" s="50" t="s">
        <v>105</v>
      </c>
      <c r="K70" s="1">
        <v>625</v>
      </c>
      <c r="X70" s="1"/>
    </row>
    <row r="71" spans="1:25" x14ac:dyDescent="0.25">
      <c r="A71" s="25" t="s">
        <v>25</v>
      </c>
      <c r="B71" s="23" t="s">
        <v>47</v>
      </c>
      <c r="C71" s="39"/>
      <c r="D71" s="64"/>
      <c r="E71" s="121">
        <f>E70</f>
        <v>530.70000000000005</v>
      </c>
      <c r="F71" s="131"/>
      <c r="G71" s="132"/>
      <c r="H71" s="32"/>
      <c r="I71" s="50"/>
      <c r="K71" s="1">
        <v>10.62</v>
      </c>
      <c r="X71" s="1"/>
    </row>
    <row r="72" spans="1:25" x14ac:dyDescent="0.25">
      <c r="A72" s="99"/>
      <c r="B72" s="101" t="s">
        <v>60</v>
      </c>
      <c r="C72" s="103">
        <v>82807244545</v>
      </c>
      <c r="D72" s="86"/>
      <c r="E72" s="133">
        <v>20</v>
      </c>
      <c r="F72" s="134"/>
      <c r="G72" s="135"/>
      <c r="H72" s="33" t="s">
        <v>61</v>
      </c>
      <c r="I72" s="50" t="s">
        <v>105</v>
      </c>
      <c r="K72" s="1">
        <v>181.25</v>
      </c>
      <c r="X72" s="1"/>
    </row>
    <row r="73" spans="1:25" x14ac:dyDescent="0.25">
      <c r="A73" s="100"/>
      <c r="B73" s="102"/>
      <c r="C73" s="104"/>
      <c r="D73" s="44" t="s">
        <v>94</v>
      </c>
      <c r="E73" s="133">
        <v>20</v>
      </c>
      <c r="F73" s="134"/>
      <c r="G73" s="135"/>
      <c r="H73" s="33" t="s">
        <v>61</v>
      </c>
      <c r="I73" s="50" t="s">
        <v>105</v>
      </c>
      <c r="K73" s="1">
        <v>48.86</v>
      </c>
      <c r="X73" s="1"/>
    </row>
    <row r="74" spans="1:25" x14ac:dyDescent="0.25">
      <c r="A74" s="25" t="s">
        <v>26</v>
      </c>
      <c r="B74" s="23" t="s">
        <v>47</v>
      </c>
      <c r="C74" s="39"/>
      <c r="D74" s="64"/>
      <c r="E74" s="121">
        <f>E72+E73</f>
        <v>40</v>
      </c>
      <c r="F74" s="131"/>
      <c r="G74" s="132"/>
      <c r="H74" s="32"/>
      <c r="I74" s="50"/>
      <c r="K74" s="1">
        <v>271.43</v>
      </c>
      <c r="X74" s="1"/>
    </row>
    <row r="75" spans="1:25" x14ac:dyDescent="0.25">
      <c r="A75" s="47"/>
      <c r="B75" s="44" t="s">
        <v>106</v>
      </c>
      <c r="C75" s="45">
        <v>75005502105</v>
      </c>
      <c r="D75" s="47" t="s">
        <v>51</v>
      </c>
      <c r="E75" s="133">
        <v>500</v>
      </c>
      <c r="F75" s="134"/>
      <c r="G75" s="135"/>
      <c r="H75" s="82" t="s">
        <v>54</v>
      </c>
      <c r="I75" s="56" t="s">
        <v>105</v>
      </c>
      <c r="K75" s="1">
        <v>2600</v>
      </c>
      <c r="X75" s="1"/>
    </row>
    <row r="76" spans="1:25" x14ac:dyDescent="0.25">
      <c r="A76" s="25" t="s">
        <v>27</v>
      </c>
      <c r="B76" s="23" t="s">
        <v>47</v>
      </c>
      <c r="C76" s="39"/>
      <c r="D76" s="64"/>
      <c r="E76" s="121">
        <f>E75</f>
        <v>500</v>
      </c>
      <c r="F76" s="131"/>
      <c r="G76" s="132"/>
      <c r="H76" s="32"/>
      <c r="I76" s="50"/>
      <c r="K76" s="1">
        <v>100</v>
      </c>
      <c r="X76" s="1"/>
    </row>
    <row r="77" spans="1:25" x14ac:dyDescent="0.25">
      <c r="A77" s="51"/>
      <c r="B77" s="60" t="s">
        <v>112</v>
      </c>
      <c r="C77" s="70" t="s">
        <v>113</v>
      </c>
      <c r="D77" s="51" t="s">
        <v>114</v>
      </c>
      <c r="E77" s="133">
        <v>11613.2</v>
      </c>
      <c r="F77" s="134"/>
      <c r="G77" s="135"/>
      <c r="H77" s="33" t="s">
        <v>96</v>
      </c>
      <c r="I77" s="50" t="s">
        <v>105</v>
      </c>
      <c r="K77" s="1">
        <v>100</v>
      </c>
      <c r="X77" s="1"/>
    </row>
    <row r="78" spans="1:25" x14ac:dyDescent="0.25">
      <c r="A78" s="25" t="s">
        <v>28</v>
      </c>
      <c r="B78" s="23" t="s">
        <v>47</v>
      </c>
      <c r="C78" s="39"/>
      <c r="D78" s="64"/>
      <c r="E78" s="121">
        <f>E77</f>
        <v>11613.2</v>
      </c>
      <c r="F78" s="131"/>
      <c r="G78" s="132"/>
      <c r="H78" s="32"/>
      <c r="I78" s="50"/>
      <c r="K78" s="1">
        <v>250</v>
      </c>
      <c r="X78" s="1"/>
    </row>
    <row r="79" spans="1:25" x14ac:dyDescent="0.25">
      <c r="A79" s="20"/>
      <c r="B79" s="63" t="s">
        <v>59</v>
      </c>
      <c r="C79" s="12">
        <v>45241807754</v>
      </c>
      <c r="D79" s="63" t="s">
        <v>51</v>
      </c>
      <c r="E79" s="133">
        <v>42565.62</v>
      </c>
      <c r="F79" s="134"/>
      <c r="G79" s="135"/>
      <c r="H79" s="33" t="s">
        <v>54</v>
      </c>
      <c r="I79" s="50" t="s">
        <v>105</v>
      </c>
      <c r="K79" s="40">
        <v>3125</v>
      </c>
    </row>
    <row r="80" spans="1:25" x14ac:dyDescent="0.25">
      <c r="A80" s="25" t="s">
        <v>29</v>
      </c>
      <c r="B80" s="23" t="s">
        <v>47</v>
      </c>
      <c r="C80" s="39"/>
      <c r="D80" s="64"/>
      <c r="E80" s="121">
        <f>E79</f>
        <v>42565.62</v>
      </c>
      <c r="F80" s="131"/>
      <c r="G80" s="132"/>
      <c r="H80" s="32"/>
      <c r="I80" s="50"/>
      <c r="K80" s="40">
        <v>9.86</v>
      </c>
      <c r="L80" s="40">
        <v>625</v>
      </c>
      <c r="M80" s="10">
        <v>2500</v>
      </c>
      <c r="Y80" s="40"/>
    </row>
    <row r="81" spans="1:13" x14ac:dyDescent="0.25">
      <c r="A81" s="20"/>
      <c r="B81" s="18" t="s">
        <v>110</v>
      </c>
      <c r="C81" s="38" t="s">
        <v>111</v>
      </c>
      <c r="D81" s="63" t="s">
        <v>51</v>
      </c>
      <c r="E81" s="133">
        <v>3222.21</v>
      </c>
      <c r="F81" s="134"/>
      <c r="G81" s="135"/>
      <c r="H81" s="33" t="s">
        <v>54</v>
      </c>
      <c r="I81" s="50" t="s">
        <v>105</v>
      </c>
      <c r="K81" s="40">
        <v>16</v>
      </c>
      <c r="L81" s="10" t="s">
        <v>134</v>
      </c>
      <c r="M81" s="10" t="s">
        <v>135</v>
      </c>
    </row>
    <row r="82" spans="1:13" x14ac:dyDescent="0.25">
      <c r="A82" s="25" t="s">
        <v>30</v>
      </c>
      <c r="B82" s="23" t="s">
        <v>47</v>
      </c>
      <c r="C82" s="39"/>
      <c r="D82" s="64"/>
      <c r="E82" s="121">
        <f>E81</f>
        <v>3222.21</v>
      </c>
      <c r="F82" s="131"/>
      <c r="G82" s="132"/>
      <c r="H82" s="32"/>
      <c r="I82" s="50"/>
      <c r="K82" s="40">
        <v>6.5</v>
      </c>
    </row>
    <row r="83" spans="1:13" x14ac:dyDescent="0.25">
      <c r="A83" s="55"/>
      <c r="B83" s="59"/>
      <c r="C83" s="9"/>
      <c r="D83" s="98"/>
      <c r="E83" s="110">
        <v>734.38</v>
      </c>
      <c r="F83" s="111"/>
      <c r="G83" s="112"/>
      <c r="H83" s="33" t="s">
        <v>54</v>
      </c>
      <c r="I83" s="50" t="s">
        <v>105</v>
      </c>
      <c r="K83" s="40">
        <v>3.25</v>
      </c>
    </row>
    <row r="84" spans="1:13" x14ac:dyDescent="0.25">
      <c r="A84" s="73"/>
      <c r="B84" s="51" t="s">
        <v>122</v>
      </c>
      <c r="C84" s="83" t="s">
        <v>123</v>
      </c>
      <c r="D84" s="51" t="s">
        <v>49</v>
      </c>
      <c r="E84" s="110">
        <v>734.38</v>
      </c>
      <c r="F84" s="111"/>
      <c r="G84" s="112"/>
      <c r="H84" s="33" t="s">
        <v>54</v>
      </c>
      <c r="I84" s="50" t="s">
        <v>105</v>
      </c>
      <c r="K84" s="40">
        <v>2.72</v>
      </c>
    </row>
    <row r="85" spans="1:13" x14ac:dyDescent="0.25">
      <c r="A85" s="53" t="s">
        <v>31</v>
      </c>
      <c r="B85" s="75" t="s">
        <v>47</v>
      </c>
      <c r="C85" s="54"/>
      <c r="D85" s="66"/>
      <c r="E85" s="121">
        <f>E84+E83</f>
        <v>1468.76</v>
      </c>
      <c r="F85" s="131"/>
      <c r="G85" s="132"/>
      <c r="H85" s="76"/>
      <c r="I85" s="50"/>
    </row>
    <row r="86" spans="1:13" x14ac:dyDescent="0.25">
      <c r="A86" s="73"/>
      <c r="B86" s="17" t="s">
        <v>98</v>
      </c>
      <c r="C86" s="3">
        <v>42684904066</v>
      </c>
      <c r="D86" s="17" t="s">
        <v>51</v>
      </c>
      <c r="E86" s="133">
        <v>90</v>
      </c>
      <c r="F86" s="134"/>
      <c r="G86" s="135"/>
      <c r="H86" s="33" t="s">
        <v>52</v>
      </c>
      <c r="I86" s="50" t="s">
        <v>105</v>
      </c>
    </row>
    <row r="87" spans="1:13" x14ac:dyDescent="0.25">
      <c r="A87" s="53" t="s">
        <v>32</v>
      </c>
      <c r="B87" s="22" t="s">
        <v>47</v>
      </c>
      <c r="C87" s="54"/>
      <c r="D87" s="66"/>
      <c r="E87" s="152">
        <f>E86</f>
        <v>90</v>
      </c>
      <c r="F87" s="153"/>
      <c r="G87" s="154"/>
      <c r="H87" s="48"/>
      <c r="I87" s="50"/>
    </row>
    <row r="88" spans="1:13" x14ac:dyDescent="0.25">
      <c r="A88" s="55"/>
      <c r="B88" s="43" t="s">
        <v>136</v>
      </c>
      <c r="C88" s="9" t="s">
        <v>137</v>
      </c>
      <c r="D88" s="98" t="s">
        <v>138</v>
      </c>
      <c r="E88" s="110">
        <v>3125</v>
      </c>
      <c r="F88" s="111"/>
      <c r="G88" s="112"/>
      <c r="H88" s="88" t="s">
        <v>133</v>
      </c>
      <c r="I88" s="50" t="s">
        <v>105</v>
      </c>
    </row>
    <row r="89" spans="1:13" x14ac:dyDescent="0.25">
      <c r="A89" s="53" t="s">
        <v>33</v>
      </c>
      <c r="B89" s="22" t="s">
        <v>47</v>
      </c>
      <c r="C89" s="54"/>
      <c r="D89" s="66"/>
      <c r="E89" s="121">
        <v>3125</v>
      </c>
      <c r="F89" s="131"/>
      <c r="G89" s="132"/>
      <c r="H89" s="48"/>
      <c r="I89" s="50"/>
    </row>
    <row r="90" spans="1:13" x14ac:dyDescent="0.25">
      <c r="A90" s="20"/>
      <c r="B90" s="77"/>
      <c r="C90" s="38"/>
      <c r="D90" s="63"/>
      <c r="E90" s="133">
        <v>2.72</v>
      </c>
      <c r="F90" s="134"/>
      <c r="G90" s="135"/>
      <c r="H90" s="33" t="s">
        <v>56</v>
      </c>
      <c r="I90" s="50" t="s">
        <v>115</v>
      </c>
    </row>
    <row r="91" spans="1:13" x14ac:dyDescent="0.25">
      <c r="A91" s="73"/>
      <c r="B91" s="52"/>
      <c r="C91" s="96"/>
      <c r="D91" s="7"/>
      <c r="E91" s="133">
        <v>3.25</v>
      </c>
      <c r="F91" s="134"/>
      <c r="G91" s="135"/>
      <c r="H91" s="33" t="s">
        <v>56</v>
      </c>
      <c r="I91" s="50" t="s">
        <v>115</v>
      </c>
    </row>
    <row r="92" spans="1:13" x14ac:dyDescent="0.25">
      <c r="A92" s="51"/>
      <c r="B92" s="51" t="s">
        <v>78</v>
      </c>
      <c r="C92" s="70">
        <v>87311810359</v>
      </c>
      <c r="D92" s="51" t="s">
        <v>93</v>
      </c>
      <c r="E92" s="133">
        <v>6.5</v>
      </c>
      <c r="F92" s="134"/>
      <c r="G92" s="135"/>
      <c r="H92" s="33" t="s">
        <v>56</v>
      </c>
      <c r="I92" s="50" t="s">
        <v>104</v>
      </c>
    </row>
    <row r="93" spans="1:13" x14ac:dyDescent="0.25">
      <c r="A93" s="25" t="s">
        <v>34</v>
      </c>
      <c r="B93" s="22" t="s">
        <v>47</v>
      </c>
      <c r="C93" s="39"/>
      <c r="D93" s="22"/>
      <c r="E93" s="121">
        <f>E90+E91+E92</f>
        <v>12.47</v>
      </c>
      <c r="F93" s="131"/>
      <c r="G93" s="132"/>
      <c r="H93" s="32"/>
      <c r="I93" s="50"/>
    </row>
    <row r="94" spans="1:13" x14ac:dyDescent="0.25">
      <c r="A94" s="141"/>
      <c r="B94" s="169" t="s">
        <v>90</v>
      </c>
      <c r="C94" s="171" t="s">
        <v>97</v>
      </c>
      <c r="D94" s="155" t="s">
        <v>51</v>
      </c>
      <c r="E94" s="157">
        <v>9.86</v>
      </c>
      <c r="F94" s="158"/>
      <c r="G94" s="159"/>
      <c r="H94" s="33" t="s">
        <v>72</v>
      </c>
      <c r="I94" s="51" t="s">
        <v>104</v>
      </c>
    </row>
    <row r="95" spans="1:13" x14ac:dyDescent="0.25">
      <c r="A95" s="142"/>
      <c r="B95" s="170"/>
      <c r="C95" s="172"/>
      <c r="D95" s="156"/>
      <c r="E95" s="133">
        <v>16</v>
      </c>
      <c r="F95" s="134"/>
      <c r="G95" s="135"/>
      <c r="H95" s="33" t="s">
        <v>102</v>
      </c>
      <c r="I95" s="51" t="s">
        <v>104</v>
      </c>
      <c r="K95" s="40">
        <f>SUM(K9:K94)</f>
        <v>190379.58999999994</v>
      </c>
    </row>
    <row r="96" spans="1:13" x14ac:dyDescent="0.25">
      <c r="A96" s="25" t="s">
        <v>35</v>
      </c>
      <c r="B96" s="62" t="s">
        <v>47</v>
      </c>
      <c r="C96" s="54"/>
      <c r="D96" s="62"/>
      <c r="E96" s="121">
        <f>E94+E95</f>
        <v>25.86</v>
      </c>
      <c r="F96" s="131"/>
      <c r="G96" s="132"/>
      <c r="H96" s="32"/>
      <c r="I96" s="7"/>
      <c r="J96" s="2"/>
    </row>
    <row r="97" spans="1:10" x14ac:dyDescent="0.25">
      <c r="A97" s="26"/>
      <c r="B97" s="19" t="s">
        <v>117</v>
      </c>
      <c r="C97" s="21"/>
      <c r="D97" s="22"/>
      <c r="E97" s="166">
        <f>E69+E63+E61+E59+E57+E55+E53+E51+E47+E42+E36+E32+E29+E27+E25+E23+E20+E11+E93+E17+E65+E67+E71+E74+E76+E78+E80+E82+E14+E40+E85+E87+E96+E49+E38+E89</f>
        <v>190379.58999999997</v>
      </c>
      <c r="F97" s="167"/>
      <c r="G97" s="168"/>
      <c r="H97" s="32"/>
    </row>
    <row r="98" spans="1:10" x14ac:dyDescent="0.25">
      <c r="A98" s="27"/>
      <c r="I98" s="40"/>
    </row>
    <row r="99" spans="1:10" x14ac:dyDescent="0.25">
      <c r="A99" s="2"/>
      <c r="D99" s="151"/>
      <c r="E99" s="151"/>
      <c r="F99" s="151"/>
      <c r="I99" s="40"/>
    </row>
    <row r="100" spans="1:10" x14ac:dyDescent="0.25">
      <c r="D100" s="151"/>
      <c r="E100" s="151"/>
      <c r="F100" s="151"/>
      <c r="G100" s="78"/>
      <c r="H100" s="40"/>
      <c r="I100" s="40"/>
    </row>
    <row r="101" spans="1:10" x14ac:dyDescent="0.25">
      <c r="A101" s="27"/>
      <c r="J101" s="40"/>
    </row>
    <row r="102" spans="1:10" x14ac:dyDescent="0.25">
      <c r="A102" s="27"/>
      <c r="I102" s="40"/>
    </row>
    <row r="103" spans="1:10" x14ac:dyDescent="0.25">
      <c r="A103" s="27"/>
    </row>
    <row r="104" spans="1:10" x14ac:dyDescent="0.25">
      <c r="A104" s="27"/>
    </row>
    <row r="105" spans="1:10" x14ac:dyDescent="0.25">
      <c r="A105" s="27"/>
    </row>
    <row r="106" spans="1:10" x14ac:dyDescent="0.25">
      <c r="A106" s="27"/>
    </row>
    <row r="107" spans="1:10" x14ac:dyDescent="0.25">
      <c r="A107" s="27"/>
    </row>
    <row r="108" spans="1:10" x14ac:dyDescent="0.25">
      <c r="A108" s="27"/>
    </row>
    <row r="109" spans="1:10" x14ac:dyDescent="0.25">
      <c r="A109" s="27"/>
    </row>
    <row r="110" spans="1:10" x14ac:dyDescent="0.25">
      <c r="A110" s="27"/>
    </row>
    <row r="111" spans="1:10" x14ac:dyDescent="0.25">
      <c r="A111" s="27"/>
    </row>
    <row r="112" spans="1:10" x14ac:dyDescent="0.25">
      <c r="A112" s="27"/>
    </row>
    <row r="113" spans="1:9" x14ac:dyDescent="0.25">
      <c r="A113" s="27"/>
    </row>
    <row r="114" spans="1:9" x14ac:dyDescent="0.25">
      <c r="A114" s="27"/>
    </row>
    <row r="115" spans="1:9" x14ac:dyDescent="0.25">
      <c r="A115" s="27"/>
    </row>
    <row r="116" spans="1:9" x14ac:dyDescent="0.25">
      <c r="A116" s="27"/>
    </row>
    <row r="117" spans="1:9" x14ac:dyDescent="0.25">
      <c r="A117" s="27"/>
    </row>
    <row r="118" spans="1:9" x14ac:dyDescent="0.25">
      <c r="A118" s="27"/>
      <c r="I118" s="11"/>
    </row>
    <row r="119" spans="1:9" x14ac:dyDescent="0.25">
      <c r="A119" s="27"/>
      <c r="I119" s="11"/>
    </row>
    <row r="120" spans="1:9" x14ac:dyDescent="0.25">
      <c r="A120" s="27"/>
      <c r="I120" s="11"/>
    </row>
    <row r="121" spans="1:9" x14ac:dyDescent="0.25">
      <c r="A121" s="27"/>
    </row>
    <row r="122" spans="1:9" x14ac:dyDescent="0.25">
      <c r="A122" s="27"/>
    </row>
    <row r="123" spans="1:9" x14ac:dyDescent="0.25">
      <c r="A123" s="27"/>
    </row>
    <row r="124" spans="1:9" x14ac:dyDescent="0.25">
      <c r="A124" s="27"/>
    </row>
    <row r="150" ht="15" customHeight="1" x14ac:dyDescent="0.25"/>
    <row r="152" ht="12.75" customHeight="1" x14ac:dyDescent="0.25"/>
    <row r="162" spans="1:24" x14ac:dyDescent="0.25">
      <c r="J162" s="40"/>
    </row>
    <row r="168" spans="1:24" x14ac:dyDescent="0.25">
      <c r="K168" s="41"/>
      <c r="X168" s="41"/>
    </row>
    <row r="169" spans="1:24" x14ac:dyDescent="0.25">
      <c r="K169" s="41"/>
      <c r="X169" s="41"/>
    </row>
    <row r="170" spans="1:24" x14ac:dyDescent="0.25">
      <c r="K170" s="41"/>
      <c r="X170" s="41"/>
    </row>
    <row r="172" spans="1:24" s="11" customForma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K172" s="40"/>
      <c r="T172" s="41"/>
      <c r="X172" s="40"/>
    </row>
    <row r="173" spans="1:24" s="11" customForma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K173" s="40"/>
      <c r="T173" s="41"/>
      <c r="X173" s="40"/>
    </row>
    <row r="174" spans="1:24" s="11" customForma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K174" s="40"/>
      <c r="T174" s="41"/>
      <c r="X174" s="40"/>
    </row>
  </sheetData>
  <mergeCells count="138">
    <mergeCell ref="A43:A46"/>
    <mergeCell ref="B43:B46"/>
    <mergeCell ref="C43:C46"/>
    <mergeCell ref="D43:D46"/>
    <mergeCell ref="E49:G49"/>
    <mergeCell ref="E97:G97"/>
    <mergeCell ref="D99:F99"/>
    <mergeCell ref="E74:G74"/>
    <mergeCell ref="E75:G75"/>
    <mergeCell ref="E76:G76"/>
    <mergeCell ref="E77:G77"/>
    <mergeCell ref="E78:G78"/>
    <mergeCell ref="E79:G79"/>
    <mergeCell ref="E70:G70"/>
    <mergeCell ref="E71:G71"/>
    <mergeCell ref="E72:G72"/>
    <mergeCell ref="E73:G73"/>
    <mergeCell ref="E91:G91"/>
    <mergeCell ref="A94:A95"/>
    <mergeCell ref="B94:B95"/>
    <mergeCell ref="C94:C95"/>
    <mergeCell ref="E65:G65"/>
    <mergeCell ref="E66:G66"/>
    <mergeCell ref="E67:G67"/>
    <mergeCell ref="D100:F100"/>
    <mergeCell ref="E87:G87"/>
    <mergeCell ref="E90:G90"/>
    <mergeCell ref="E92:G92"/>
    <mergeCell ref="E93:G93"/>
    <mergeCell ref="E95:G95"/>
    <mergeCell ref="E96:G96"/>
    <mergeCell ref="E80:G80"/>
    <mergeCell ref="E81:G81"/>
    <mergeCell ref="E82:G82"/>
    <mergeCell ref="E84:G84"/>
    <mergeCell ref="E85:G85"/>
    <mergeCell ref="E86:G86"/>
    <mergeCell ref="E83:G83"/>
    <mergeCell ref="E88:G88"/>
    <mergeCell ref="E89:G89"/>
    <mergeCell ref="D94:D95"/>
    <mergeCell ref="E94:G94"/>
    <mergeCell ref="E68:G68"/>
    <mergeCell ref="E69:G69"/>
    <mergeCell ref="E59:G59"/>
    <mergeCell ref="E60:G60"/>
    <mergeCell ref="E61:G61"/>
    <mergeCell ref="E62:G62"/>
    <mergeCell ref="E63:G63"/>
    <mergeCell ref="E64:G64"/>
    <mergeCell ref="E55:G55"/>
    <mergeCell ref="E56:G56"/>
    <mergeCell ref="E57:G57"/>
    <mergeCell ref="E58:G58"/>
    <mergeCell ref="E53:G53"/>
    <mergeCell ref="E54:G54"/>
    <mergeCell ref="E29:G29"/>
    <mergeCell ref="E30:G30"/>
    <mergeCell ref="E31:G31"/>
    <mergeCell ref="E32:G32"/>
    <mergeCell ref="E34:G34"/>
    <mergeCell ref="E35:G35"/>
    <mergeCell ref="E41:G41"/>
    <mergeCell ref="E42:G42"/>
    <mergeCell ref="E43:G43"/>
    <mergeCell ref="E46:G46"/>
    <mergeCell ref="E47:G47"/>
    <mergeCell ref="E48:G48"/>
    <mergeCell ref="E50:G50"/>
    <mergeCell ref="E51:G51"/>
    <mergeCell ref="E52:G52"/>
    <mergeCell ref="E44:G44"/>
    <mergeCell ref="E45:G45"/>
    <mergeCell ref="E36:G36"/>
    <mergeCell ref="E37:G37"/>
    <mergeCell ref="E38:G38"/>
    <mergeCell ref="E39:G39"/>
    <mergeCell ref="E40:G40"/>
    <mergeCell ref="E23:G23"/>
    <mergeCell ref="E24:G24"/>
    <mergeCell ref="E25:G25"/>
    <mergeCell ref="E26:G26"/>
    <mergeCell ref="E27:G27"/>
    <mergeCell ref="E28:G28"/>
    <mergeCell ref="E20:G20"/>
    <mergeCell ref="A21:A22"/>
    <mergeCell ref="B21:B22"/>
    <mergeCell ref="C21:C22"/>
    <mergeCell ref="D21:D22"/>
    <mergeCell ref="E21:G21"/>
    <mergeCell ref="E22:G22"/>
    <mergeCell ref="E19:G19"/>
    <mergeCell ref="A7:A10"/>
    <mergeCell ref="B7:B10"/>
    <mergeCell ref="C7:C10"/>
    <mergeCell ref="D7:D10"/>
    <mergeCell ref="E7:G7"/>
    <mergeCell ref="E8:G8"/>
    <mergeCell ref="E9:G9"/>
    <mergeCell ref="E10:G10"/>
    <mergeCell ref="A18:A19"/>
    <mergeCell ref="B18:B19"/>
    <mergeCell ref="C18:C19"/>
    <mergeCell ref="D18:D19"/>
    <mergeCell ref="E18:G18"/>
    <mergeCell ref="A1:H1"/>
    <mergeCell ref="A3:B3"/>
    <mergeCell ref="C3:H3"/>
    <mergeCell ref="A4:B4"/>
    <mergeCell ref="C4:H4"/>
    <mergeCell ref="E6:G6"/>
    <mergeCell ref="E11:G11"/>
    <mergeCell ref="E13:G13"/>
    <mergeCell ref="E14:G14"/>
    <mergeCell ref="A72:A73"/>
    <mergeCell ref="B72:B73"/>
    <mergeCell ref="C72:C73"/>
    <mergeCell ref="A33:A35"/>
    <mergeCell ref="B33:B35"/>
    <mergeCell ref="C33:C35"/>
    <mergeCell ref="D33:D35"/>
    <mergeCell ref="E33:G33"/>
    <mergeCell ref="E12:G12"/>
    <mergeCell ref="A12:A13"/>
    <mergeCell ref="B12:B13"/>
    <mergeCell ref="C12:C13"/>
    <mergeCell ref="D12:D13"/>
    <mergeCell ref="A15:A16"/>
    <mergeCell ref="C15:C16"/>
    <mergeCell ref="D15:D16"/>
    <mergeCell ref="B15:B16"/>
    <mergeCell ref="E15:G15"/>
    <mergeCell ref="A30:A31"/>
    <mergeCell ref="B30:B31"/>
    <mergeCell ref="C30:C31"/>
    <mergeCell ref="D30:D31"/>
    <mergeCell ref="E16:G16"/>
    <mergeCell ref="E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Zubčić</dc:creator>
  <cp:lastModifiedBy>Klara</cp:lastModifiedBy>
  <cp:lastPrinted>2024-03-25T07:12:51Z</cp:lastPrinted>
  <dcterms:created xsi:type="dcterms:W3CDTF">2024-02-09T09:57:49Z</dcterms:created>
  <dcterms:modified xsi:type="dcterms:W3CDTF">2025-08-07T07:04:10Z</dcterms:modified>
</cp:coreProperties>
</file>