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Z:\1_Klara\Informacija o trošenju sredstava\"/>
    </mc:Choice>
  </mc:AlternateContent>
  <xr:revisionPtr revIDLastSave="0" documentId="13_ncr:1_{F5B2D73D-2883-48A4-9ACD-D1E26A20F5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AVANJ 2025" sheetId="19" r:id="rId1"/>
  </sheets>
  <definedNames>
    <definedName name="__QRadni__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1" i="19" l="1"/>
  <c r="E21" i="19"/>
  <c r="E16" i="19"/>
  <c r="E13" i="19"/>
  <c r="E27" i="19"/>
  <c r="E30" i="19"/>
  <c r="E36" i="19"/>
  <c r="E45" i="19"/>
  <c r="E52" i="19"/>
  <c r="E78" i="19"/>
  <c r="E80" i="19"/>
  <c r="E42" i="19"/>
  <c r="E40" i="19"/>
  <c r="E23" i="19"/>
  <c r="E38" i="19"/>
  <c r="E58" i="19"/>
  <c r="E64" i="19"/>
  <c r="E49" i="19"/>
  <c r="E62" i="19"/>
  <c r="E47" i="19"/>
  <c r="E56" i="19"/>
  <c r="E74" i="19"/>
  <c r="E60" i="19"/>
  <c r="E54" i="19"/>
  <c r="E72" i="19"/>
  <c r="E25" i="19"/>
  <c r="E68" i="19"/>
  <c r="E70" i="19"/>
  <c r="E76" i="19"/>
  <c r="E66" i="19"/>
  <c r="E33" i="19"/>
  <c r="E9" i="19"/>
  <c r="E7" i="19"/>
  <c r="E11" i="19" s="1"/>
  <c r="E17" i="19"/>
  <c r="E18" i="19" s="1"/>
  <c r="L98" i="19"/>
</calcChain>
</file>

<file path=xl/sharedStrings.xml><?xml version="1.0" encoding="utf-8"?>
<sst xmlns="http://schemas.openxmlformats.org/spreadsheetml/2006/main" count="228" uniqueCount="121">
  <si>
    <t xml:space="preserve">NAZIV ISPLATITELJA: </t>
  </si>
  <si>
    <t xml:space="preserve">ISPLATE SREDSTAVA ZA RAZDOBLJE: 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</si>
  <si>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</si>
  <si>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</si>
  <si>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</si>
  <si>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</si>
  <si>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</si>
  <si>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</si>
  <si>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</si>
  <si>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</si>
  <si>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</si>
  <si>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</si>
  <si>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</si>
  <si>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</si>
  <si>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</si>
  <si>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</si>
  <si>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</si>
  <si>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</si>
  <si>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</si>
  <si>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</si>
  <si>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</si>
  <si>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</si>
  <si>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</si>
  <si>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</si>
  <si>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</si>
  <si>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</si>
  <si>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</si>
  <si>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</si>
  <si>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</si>
  <si>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</si>
  <si>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</si>
  <si>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</si>
  <si>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REDNI BROJ</t>
  </si>
  <si>
    <t>NAZIV PRIMATELJA</t>
  </si>
  <si>
    <t>OIB PRIMATELJA</t>
  </si>
  <si>
    <t>SJEDIŠTE / PREBIVALIŠTE PRIMATELJA</t>
  </si>
  <si>
    <t>VRSTA RASHODA / IZDATKA</t>
  </si>
  <si>
    <t>1.</t>
  </si>
  <si>
    <t>NAČIN OBJAVE ISPLAĆENOG IZNOSA</t>
  </si>
  <si>
    <t>3111 Plaće za redovan rad (bez bolovanja na teret Hzzo)</t>
  </si>
  <si>
    <t>3121 Ostali rashodi za zaposlene</t>
  </si>
  <si>
    <t>3132 Doprinos za obvezno zdravstevno</t>
  </si>
  <si>
    <t>3212 Naknada za prijevoz sa posla i na posao</t>
  </si>
  <si>
    <t>Ukupno</t>
  </si>
  <si>
    <t>Raiffeisen bank</t>
  </si>
  <si>
    <t>Zagreb</t>
  </si>
  <si>
    <t xml:space="preserve">3431 Bankarske usluge i usluge platnog prometa </t>
  </si>
  <si>
    <t>Dubrovnik</t>
  </si>
  <si>
    <t>3237 Intelektualne i osobne usluge</t>
  </si>
  <si>
    <t xml:space="preserve">Con teh </t>
  </si>
  <si>
    <t>4214 Ostali građevinski objekti</t>
  </si>
  <si>
    <t>A1 Hrvatska d.o.o.</t>
  </si>
  <si>
    <t>3231 Usluge telefona, pošte i prijevoza</t>
  </si>
  <si>
    <t>Ingatest</t>
  </si>
  <si>
    <t>3239 Ostale usluge</t>
  </si>
  <si>
    <t>3238 Računalne usluge</t>
  </si>
  <si>
    <t>Securitas Hrvatska d.o.o.</t>
  </si>
  <si>
    <t>Split</t>
  </si>
  <si>
    <t>Građevinar Quelin d.d.</t>
  </si>
  <si>
    <t>Canosa inženjering d.o.o.</t>
  </si>
  <si>
    <t>Fina</t>
  </si>
  <si>
    <t>Hep opskrba d.o.o.</t>
  </si>
  <si>
    <t>3223 Energija</t>
  </si>
  <si>
    <t>Perfectum d.o.o.</t>
  </si>
  <si>
    <t>Almel Dubrovnik d.o.o.</t>
  </si>
  <si>
    <t>3232 Usluge tek. i invest.održavanja</t>
  </si>
  <si>
    <t>3293 Reprezentacija</t>
  </si>
  <si>
    <t>3234 Komunalne usluge</t>
  </si>
  <si>
    <t>Čistoća d.o.o.</t>
  </si>
  <si>
    <t>Hrvatska radio televizija</t>
  </si>
  <si>
    <t>Zagareb</t>
  </si>
  <si>
    <t>3299 Ostali nespomenuti rashodi poslovanja</t>
  </si>
  <si>
    <t>Hp-Hrvatska pošta d.d.</t>
  </si>
  <si>
    <t>ZAVOD ZA OBNOVU DUBROVNIKA, CVIJETE ZUZORIĆ 6, 20000 DUBROVNIK</t>
  </si>
  <si>
    <t xml:space="preserve">INFORMACIJA O TROŠENJU SREDSTAVA </t>
  </si>
  <si>
    <t>29516396467</t>
  </si>
  <si>
    <t>21777333810</t>
  </si>
  <si>
    <t>00862047577</t>
  </si>
  <si>
    <t xml:space="preserve">Vodovod Dubrovnik </t>
  </si>
  <si>
    <t>Arcus ingenium d.o.o.</t>
  </si>
  <si>
    <t>52981606243</t>
  </si>
  <si>
    <t>17009015420</t>
  </si>
  <si>
    <t>Sigma servis d.o.o.</t>
  </si>
  <si>
    <t>40715047620</t>
  </si>
  <si>
    <t>3232 Usluge tekućeg i investicijskog održavanja</t>
  </si>
  <si>
    <t>3211 Službena putovanja</t>
  </si>
  <si>
    <t>4511 Dodatna ulaganja na građevinskim objektima</t>
  </si>
  <si>
    <t>62924153420</t>
  </si>
  <si>
    <t>Velika Gorica</t>
  </si>
  <si>
    <t>Dubrovnik-Trsteno</t>
  </si>
  <si>
    <t>Maskeron d.o.o.</t>
  </si>
  <si>
    <t>64156915329</t>
  </si>
  <si>
    <t>Nik trade d.o.o.</t>
  </si>
  <si>
    <t>56634042125</t>
  </si>
  <si>
    <t>3295 Pristojbe i naknade</t>
  </si>
  <si>
    <t xml:space="preserve">Odvjetnik Maroje Kolendić </t>
  </si>
  <si>
    <t>Javni bilježnik Luce Bronzan</t>
  </si>
  <si>
    <t>3221 Uredski materijal i ostali mater.rashodi</t>
  </si>
  <si>
    <t>Jubilarna nagrada</t>
  </si>
  <si>
    <t>Isplatitelj</t>
  </si>
  <si>
    <t>Zod</t>
  </si>
  <si>
    <t>Grad Dubrovnik</t>
  </si>
  <si>
    <t>Lukša  vl. Lukša Malohodžić</t>
  </si>
  <si>
    <t>Grada Dubrovnik</t>
  </si>
  <si>
    <t>Projekt 22 d.o.o.</t>
  </si>
  <si>
    <t>Sveučilište u Zagrebu Građevinski fakultet</t>
  </si>
  <si>
    <t>Dubravka</t>
  </si>
  <si>
    <t>TRAVANJ 2025.</t>
  </si>
  <si>
    <t>UKUPNO ZA TRAVANJ 2025.</t>
  </si>
  <si>
    <t>BOLOVANJE</t>
  </si>
  <si>
    <t>3121 Regres za godišnji odmor</t>
  </si>
  <si>
    <t>Ured ovl.inž.Ivana Mucić</t>
  </si>
  <si>
    <t>41967540809</t>
  </si>
  <si>
    <t>4214  Ostali građevinski objekti</t>
  </si>
  <si>
    <t>Arheo plan d.o.o.</t>
  </si>
  <si>
    <t>27541282166</t>
  </si>
  <si>
    <t xml:space="preserve">Libertas inženjering d.o.o. </t>
  </si>
  <si>
    <t>37130533420</t>
  </si>
  <si>
    <t>Topolo</t>
  </si>
  <si>
    <t>Regres</t>
  </si>
  <si>
    <t>Plaća 04/25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</si>
</sst>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1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theme="4"/>
      </left>
      <right/>
      <top style="thin">
        <color theme="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9">
    <xf numFmtId="0" fontId="0" fillId="0" borderId="0" xfId="0"/>
    <xf numFmtId="0" fontId="2" fillId="0" borderId="0" xfId="0" applyFont="1"/>
    <xf numFmtId="49" fontId="1" fillId="0" borderId="1" xfId="1" applyNumberFormat="1" applyBorder="1" applyAlignment="1">
      <alignment horizontal="left" vertical="center"/>
    </xf>
    <xf numFmtId="49" fontId="1" fillId="3" borderId="1" xfId="1" applyNumberFormat="1" applyFill="1" applyBorder="1" applyAlignment="1">
      <alignment horizontal="left" vertical="center"/>
    </xf>
    <xf numFmtId="164" fontId="0" fillId="0" borderId="1" xfId="1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17" fontId="4" fillId="0" borderId="0" xfId="0" applyNumberFormat="1" applyFont="1" applyAlignment="1">
      <alignment horizontal="center" vertical="center"/>
    </xf>
    <xf numFmtId="49" fontId="1" fillId="0" borderId="2" xfId="1" applyNumberFormat="1" applyBorder="1" applyAlignment="1">
      <alignment horizontal="left" vertical="center"/>
    </xf>
    <xf numFmtId="0" fontId="0" fillId="0" borderId="5" xfId="0" applyBorder="1" applyAlignment="1"/>
    <xf numFmtId="0" fontId="0" fillId="0" borderId="5" xfId="0" applyFill="1" applyBorder="1" applyAlignment="1"/>
    <xf numFmtId="0" fontId="0" fillId="0" borderId="8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wrapText="1"/>
    </xf>
    <xf numFmtId="0" fontId="2" fillId="4" borderId="1" xfId="0" applyFont="1" applyFill="1" applyBorder="1"/>
    <xf numFmtId="0" fontId="0" fillId="0" borderId="1" xfId="0" applyBorder="1" applyAlignment="1">
      <alignment horizontal="right"/>
    </xf>
    <xf numFmtId="0" fontId="2" fillId="4" borderId="1" xfId="1" applyFont="1" applyFill="1" applyBorder="1"/>
    <xf numFmtId="0" fontId="0" fillId="4" borderId="1" xfId="0" applyFill="1" applyBorder="1" applyAlignment="1"/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0" fillId="4" borderId="5" xfId="0" applyFill="1" applyBorder="1" applyAlignment="1"/>
    <xf numFmtId="0" fontId="0" fillId="4" borderId="1" xfId="1" applyFont="1" applyFill="1" applyBorder="1" applyAlignment="1">
      <alignment horizontal="right" vertical="center" wrapText="1"/>
    </xf>
    <xf numFmtId="0" fontId="0" fillId="4" borderId="1" xfId="0" applyFill="1" applyBorder="1" applyAlignment="1">
      <alignment horizontal="right"/>
    </xf>
    <xf numFmtId="0" fontId="2" fillId="4" borderId="1" xfId="1" applyFont="1" applyFill="1" applyBorder="1" applyAlignment="1">
      <alignment horizontal="right"/>
    </xf>
    <xf numFmtId="0" fontId="0" fillId="0" borderId="0" xfId="0" applyAlignment="1">
      <alignment horizontal="right"/>
    </xf>
    <xf numFmtId="164" fontId="0" fillId="4" borderId="1" xfId="1" applyNumberFormat="1" applyFont="1" applyFill="1" applyBorder="1" applyAlignment="1">
      <alignment horizontal="right" vertical="center"/>
    </xf>
    <xf numFmtId="49" fontId="1" fillId="4" borderId="1" xfId="1" applyNumberFormat="1" applyFill="1" applyBorder="1" applyAlignment="1">
      <alignment horizontal="left" vertical="center"/>
    </xf>
    <xf numFmtId="0" fontId="0" fillId="4" borderId="5" xfId="0" applyFill="1" applyBorder="1" applyAlignment="1">
      <alignment horizontal="center"/>
    </xf>
    <xf numFmtId="0" fontId="0" fillId="4" borderId="9" xfId="0" applyFill="1" applyBorder="1" applyAlignment="1">
      <alignment horizontal="right"/>
    </xf>
    <xf numFmtId="0" fontId="0" fillId="4" borderId="0" xfId="0" applyFill="1" applyBorder="1"/>
    <xf numFmtId="49" fontId="0" fillId="0" borderId="1" xfId="1" applyNumberFormat="1" applyFont="1" applyBorder="1" applyAlignment="1">
      <alignment horizontal="left" vertical="center"/>
    </xf>
    <xf numFmtId="0" fontId="0" fillId="0" borderId="1" xfId="0" applyBorder="1" applyAlignment="1"/>
    <xf numFmtId="0" fontId="0" fillId="4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center"/>
    </xf>
    <xf numFmtId="0" fontId="1" fillId="4" borderId="1" xfId="1" applyFill="1" applyBorder="1" applyAlignment="1">
      <alignment horizontal="left" vertical="center" wrapText="1"/>
    </xf>
    <xf numFmtId="0" fontId="0" fillId="4" borderId="0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49" fontId="1" fillId="4" borderId="1" xfId="1" applyNumberFormat="1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left"/>
    </xf>
    <xf numFmtId="49" fontId="0" fillId="4" borderId="1" xfId="0" applyNumberFormat="1" applyFill="1" applyBorder="1" applyAlignment="1">
      <alignment horizontal="left"/>
    </xf>
    <xf numFmtId="4" fontId="0" fillId="0" borderId="0" xfId="0" applyNumberFormat="1"/>
    <xf numFmtId="4" fontId="2" fillId="0" borderId="0" xfId="0" applyNumberFormat="1" applyFont="1"/>
    <xf numFmtId="0" fontId="0" fillId="0" borderId="1" xfId="0" applyFill="1" applyBorder="1"/>
    <xf numFmtId="0" fontId="0" fillId="0" borderId="0" xfId="0" applyFill="1"/>
    <xf numFmtId="49" fontId="1" fillId="0" borderId="1" xfId="1" applyNumberFormat="1" applyFill="1" applyBorder="1" applyAlignment="1">
      <alignment horizontal="left" vertical="center"/>
    </xf>
    <xf numFmtId="0" fontId="0" fillId="4" borderId="13" xfId="0" applyFill="1" applyBorder="1" applyAlignment="1"/>
    <xf numFmtId="0" fontId="0" fillId="4" borderId="14" xfId="0" applyFill="1" applyBorder="1" applyAlignment="1"/>
    <xf numFmtId="0" fontId="0" fillId="0" borderId="14" xfId="0" applyBorder="1" applyAlignment="1"/>
    <xf numFmtId="49" fontId="1" fillId="0" borderId="14" xfId="1" applyNumberFormat="1" applyBorder="1" applyAlignment="1"/>
    <xf numFmtId="0" fontId="0" fillId="4" borderId="19" xfId="0" applyFill="1" applyBorder="1" applyAlignment="1">
      <alignment horizontal="left"/>
    </xf>
    <xf numFmtId="164" fontId="0" fillId="0" borderId="14" xfId="1" applyNumberFormat="1" applyFont="1" applyFill="1" applyBorder="1" applyAlignment="1">
      <alignment horizontal="right" vertical="center"/>
    </xf>
    <xf numFmtId="0" fontId="0" fillId="0" borderId="14" xfId="0" applyFill="1" applyBorder="1" applyAlignment="1"/>
    <xf numFmtId="164" fontId="0" fillId="0" borderId="14" xfId="1" applyNumberFormat="1" applyFont="1" applyFill="1" applyBorder="1" applyAlignment="1">
      <alignment vertical="center"/>
    </xf>
    <xf numFmtId="0" fontId="0" fillId="4" borderId="14" xfId="0" applyFill="1" applyBorder="1" applyAlignment="1">
      <alignment horizontal="left"/>
    </xf>
    <xf numFmtId="0" fontId="0" fillId="0" borderId="1" xfId="0" applyFill="1" applyBorder="1" applyAlignment="1">
      <alignment horizontal="right"/>
    </xf>
    <xf numFmtId="164" fontId="0" fillId="0" borderId="15" xfId="1" applyNumberFormat="1" applyFont="1" applyFill="1" applyBorder="1" applyAlignment="1">
      <alignment vertical="center"/>
    </xf>
    <xf numFmtId="49" fontId="0" fillId="0" borderId="14" xfId="1" applyNumberFormat="1" applyFont="1" applyBorder="1" applyAlignment="1"/>
    <xf numFmtId="0" fontId="0" fillId="0" borderId="15" xfId="0" applyFill="1" applyBorder="1" applyAlignment="1"/>
    <xf numFmtId="0" fontId="0" fillId="0" borderId="13" xfId="0" applyFill="1" applyBorder="1" applyAlignment="1"/>
    <xf numFmtId="49" fontId="1" fillId="4" borderId="21" xfId="1" applyNumberFormat="1" applyFill="1" applyBorder="1" applyAlignment="1">
      <alignment horizontal="left" vertical="center"/>
    </xf>
    <xf numFmtId="49" fontId="0" fillId="0" borderId="14" xfId="0" applyNumberFormat="1" applyBorder="1" applyAlignment="1"/>
    <xf numFmtId="0" fontId="0" fillId="0" borderId="1" xfId="0" applyBorder="1"/>
    <xf numFmtId="4" fontId="0" fillId="6" borderId="0" xfId="0" applyNumberFormat="1" applyFill="1"/>
    <xf numFmtId="4" fontId="0" fillId="7" borderId="0" xfId="0" applyNumberFormat="1" applyFill="1"/>
    <xf numFmtId="0" fontId="0" fillId="0" borderId="14" xfId="0" applyBorder="1"/>
    <xf numFmtId="0" fontId="0" fillId="0" borderId="20" xfId="0" applyBorder="1"/>
    <xf numFmtId="0" fontId="4" fillId="0" borderId="0" xfId="0" applyFont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left"/>
    </xf>
    <xf numFmtId="0" fontId="0" fillId="4" borderId="14" xfId="0" applyFill="1" applyBorder="1" applyAlignment="1">
      <alignment horizontal="right"/>
    </xf>
    <xf numFmtId="49" fontId="0" fillId="4" borderId="14" xfId="0" applyNumberFormat="1" applyFill="1" applyBorder="1" applyAlignment="1">
      <alignment horizontal="left"/>
    </xf>
    <xf numFmtId="0" fontId="0" fillId="0" borderId="14" xfId="0" applyFill="1" applyBorder="1" applyAlignment="1">
      <alignment horizontal="right"/>
    </xf>
    <xf numFmtId="0" fontId="0" fillId="0" borderId="1" xfId="0" applyFill="1" applyBorder="1" applyAlignment="1">
      <alignment wrapText="1"/>
    </xf>
    <xf numFmtId="49" fontId="0" fillId="0" borderId="1" xfId="0" applyNumberFormat="1" applyFill="1" applyBorder="1" applyAlignment="1">
      <alignment horizontal="left"/>
    </xf>
    <xf numFmtId="0" fontId="0" fillId="0" borderId="15" xfId="0" applyBorder="1"/>
    <xf numFmtId="164" fontId="0" fillId="4" borderId="14" xfId="1" applyNumberFormat="1" applyFont="1" applyFill="1" applyBorder="1" applyAlignment="1">
      <alignment horizontal="right" vertical="center"/>
    </xf>
    <xf numFmtId="49" fontId="1" fillId="4" borderId="8" xfId="1" applyNumberFormat="1" applyFill="1" applyBorder="1" applyAlignment="1">
      <alignment horizontal="left" vertical="center"/>
    </xf>
    <xf numFmtId="49" fontId="1" fillId="0" borderId="8" xfId="1" applyNumberFormat="1" applyFill="1" applyBorder="1" applyAlignment="1">
      <alignment horizontal="left" vertical="center"/>
    </xf>
    <xf numFmtId="49" fontId="1" fillId="0" borderId="17" xfId="1" applyNumberFormat="1" applyFill="1" applyBorder="1" applyAlignment="1"/>
    <xf numFmtId="0" fontId="0" fillId="0" borderId="14" xfId="1" applyFont="1" applyFill="1" applyBorder="1" applyAlignment="1">
      <alignment vertical="center" wrapText="1"/>
    </xf>
    <xf numFmtId="0" fontId="5" fillId="0" borderId="16" xfId="0" applyFont="1" applyBorder="1" applyAlignment="1"/>
    <xf numFmtId="0" fontId="0" fillId="0" borderId="14" xfId="0" applyFill="1" applyBorder="1" applyAlignment="1">
      <alignment wrapText="1"/>
    </xf>
    <xf numFmtId="49" fontId="0" fillId="0" borderId="14" xfId="0" applyNumberFormat="1" applyFill="1" applyBorder="1" applyAlignment="1"/>
    <xf numFmtId="49" fontId="0" fillId="0" borderId="16" xfId="1" applyNumberFormat="1" applyFont="1" applyBorder="1" applyAlignment="1">
      <alignment wrapText="1"/>
    </xf>
    <xf numFmtId="0" fontId="0" fillId="0" borderId="14" xfId="0" applyBorder="1" applyAlignment="1">
      <alignment wrapText="1"/>
    </xf>
    <xf numFmtId="0" fontId="1" fillId="0" borderId="14" xfId="1" applyBorder="1" applyAlignment="1">
      <alignment wrapText="1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17" fontId="4" fillId="0" borderId="10" xfId="0" applyNumberFormat="1" applyFont="1" applyBorder="1" applyAlignment="1">
      <alignment horizontal="left" vertical="center"/>
    </xf>
    <xf numFmtId="17" fontId="4" fillId="0" borderId="4" xfId="0" applyNumberFormat="1" applyFont="1" applyBorder="1" applyAlignment="1">
      <alignment horizontal="left" vertical="center"/>
    </xf>
    <xf numFmtId="17" fontId="4" fillId="0" borderId="11" xfId="0" applyNumberFormat="1" applyFont="1" applyBorder="1" applyAlignment="1">
      <alignment horizontal="left" vertical="center"/>
    </xf>
    <xf numFmtId="0" fontId="3" fillId="2" borderId="1" xfId="1" applyFont="1" applyFill="1" applyBorder="1" applyAlignment="1">
      <alignment horizontal="center" vertical="center" wrapText="1"/>
    </xf>
    <xf numFmtId="164" fontId="0" fillId="0" borderId="14" xfId="1" applyNumberFormat="1" applyFont="1" applyBorder="1" applyAlignment="1">
      <alignment horizontal="center" vertical="center"/>
    </xf>
    <xf numFmtId="164" fontId="0" fillId="0" borderId="15" xfId="1" applyNumberFormat="1" applyFont="1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49" fontId="1" fillId="0" borderId="14" xfId="1" applyNumberFormat="1" applyBorder="1" applyAlignment="1">
      <alignment horizontal="left"/>
    </xf>
    <xf numFmtId="49" fontId="1" fillId="0" borderId="15" xfId="1" applyNumberFormat="1" applyBorder="1" applyAlignment="1">
      <alignment horizontal="left"/>
    </xf>
    <xf numFmtId="4" fontId="0" fillId="0" borderId="5" xfId="0" applyNumberFormat="1" applyFill="1" applyBorder="1" applyAlignment="1">
      <alignment horizontal="center"/>
    </xf>
    <xf numFmtId="4" fontId="0" fillId="0" borderId="6" xfId="0" applyNumberFormat="1" applyFill="1" applyBorder="1" applyAlignment="1">
      <alignment horizontal="center"/>
    </xf>
    <xf numFmtId="4" fontId="0" fillId="0" borderId="7" xfId="0" applyNumberFormat="1" applyFill="1" applyBorder="1" applyAlignment="1">
      <alignment horizontal="center"/>
    </xf>
    <xf numFmtId="4" fontId="0" fillId="4" borderId="5" xfId="0" applyNumberFormat="1" applyFill="1" applyBorder="1" applyAlignment="1">
      <alignment horizontal="center"/>
    </xf>
    <xf numFmtId="4" fontId="0" fillId="4" borderId="6" xfId="0" applyNumberFormat="1" applyFill="1" applyBorder="1" applyAlignment="1">
      <alignment horizontal="center"/>
    </xf>
    <xf numFmtId="4" fontId="0" fillId="4" borderId="7" xfId="0" applyNumberFormat="1" applyFill="1" applyBorder="1" applyAlignment="1">
      <alignment horizontal="center"/>
    </xf>
    <xf numFmtId="0" fontId="0" fillId="0" borderId="18" xfId="0" applyBorder="1" applyAlignment="1">
      <alignment horizontal="left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164" fontId="0" fillId="0" borderId="14" xfId="1" applyNumberFormat="1" applyFont="1" applyFill="1" applyBorder="1" applyAlignment="1">
      <alignment horizontal="center" vertical="center"/>
    </xf>
    <xf numFmtId="164" fontId="0" fillId="0" borderId="15" xfId="1" applyNumberFormat="1" applyFont="1" applyFill="1" applyBorder="1" applyAlignment="1">
      <alignment horizontal="center" vertical="center"/>
    </xf>
    <xf numFmtId="4" fontId="0" fillId="5" borderId="5" xfId="0" applyNumberForma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0" borderId="14" xfId="1" applyFont="1" applyFill="1" applyBorder="1" applyAlignment="1">
      <alignment horizontal="center" vertical="center" wrapText="1"/>
    </xf>
    <xf numFmtId="0" fontId="0" fillId="0" borderId="15" xfId="1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left"/>
    </xf>
    <xf numFmtId="4" fontId="5" fillId="0" borderId="5" xfId="0" applyNumberFormat="1" applyFont="1" applyFill="1" applyBorder="1" applyAlignment="1">
      <alignment horizontal="center"/>
    </xf>
    <xf numFmtId="4" fontId="5" fillId="0" borderId="6" xfId="0" applyNumberFormat="1" applyFont="1" applyFill="1" applyBorder="1" applyAlignment="1">
      <alignment horizontal="center"/>
    </xf>
    <xf numFmtId="4" fontId="5" fillId="0" borderId="7" xfId="0" applyNumberFormat="1" applyFont="1" applyFill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0" fillId="0" borderId="13" xfId="0" applyNumberFormat="1" applyFill="1" applyBorder="1" applyAlignment="1">
      <alignment horizontal="center"/>
    </xf>
    <xf numFmtId="4" fontId="0" fillId="0" borderId="8" xfId="0" applyNumberFormat="1" applyFill="1" applyBorder="1" applyAlignment="1">
      <alignment horizontal="center"/>
    </xf>
    <xf numFmtId="4" fontId="0" fillId="0" borderId="17" xfId="0" applyNumberFormat="1" applyFill="1" applyBorder="1" applyAlignment="1">
      <alignment horizontal="center"/>
    </xf>
    <xf numFmtId="164" fontId="0" fillId="0" borderId="18" xfId="1" applyNumberFormat="1" applyFont="1" applyBorder="1" applyAlignment="1">
      <alignment horizontal="center" vertical="center"/>
    </xf>
    <xf numFmtId="49" fontId="1" fillId="0" borderId="14" xfId="1" applyNumberFormat="1" applyBorder="1" applyAlignment="1">
      <alignment horizontal="center" vertical="center"/>
    </xf>
    <xf numFmtId="49" fontId="1" fillId="0" borderId="18" xfId="1" applyNumberFormat="1" applyBorder="1" applyAlignment="1">
      <alignment horizontal="center" vertical="center"/>
    </xf>
    <xf numFmtId="49" fontId="1" fillId="0" borderId="15" xfId="1" applyNumberForma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5" xfId="0" applyBorder="1" applyAlignment="1">
      <alignment horizontal="center"/>
    </xf>
    <xf numFmtId="4" fontId="2" fillId="4" borderId="5" xfId="0" applyNumberFormat="1" applyFont="1" applyFill="1" applyBorder="1" applyAlignment="1">
      <alignment horizontal="center"/>
    </xf>
    <xf numFmtId="4" fontId="2" fillId="4" borderId="6" xfId="0" applyNumberFormat="1" applyFont="1" applyFill="1" applyBorder="1" applyAlignment="1">
      <alignment horizontal="center"/>
    </xf>
    <xf numFmtId="4" fontId="2" fillId="4" borderId="7" xfId="0" applyNumberFormat="1" applyFont="1" applyFill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49" fontId="1" fillId="0" borderId="20" xfId="1" applyNumberFormat="1" applyBorder="1" applyAlignment="1">
      <alignment horizontal="left"/>
    </xf>
    <xf numFmtId="49" fontId="1" fillId="0" borderId="8" xfId="1" applyNumberFormat="1" applyBorder="1" applyAlignment="1">
      <alignment horizontal="left"/>
    </xf>
    <xf numFmtId="0" fontId="0" fillId="0" borderId="16" xfId="0" applyFill="1" applyBorder="1" applyAlignment="1">
      <alignment horizontal="left"/>
    </xf>
    <xf numFmtId="0" fontId="0" fillId="0" borderId="17" xfId="0" applyFill="1" applyBorder="1" applyAlignment="1">
      <alignment horizontal="left"/>
    </xf>
    <xf numFmtId="49" fontId="1" fillId="0" borderId="14" xfId="1" applyNumberFormat="1" applyFill="1" applyBorder="1" applyAlignment="1">
      <alignment horizontal="left"/>
    </xf>
    <xf numFmtId="49" fontId="1" fillId="0" borderId="15" xfId="1" applyNumberFormat="1" applyFill="1" applyBorder="1" applyAlignment="1">
      <alignment horizontal="left"/>
    </xf>
  </cellXfs>
  <cellStyles count="3">
    <cellStyle name="Normalno" xfId="0" builtinId="0"/>
    <cellStyle name="Normalno 2" xfId="2" xr:uid="{00000000-0005-0000-0000-000001000000}"/>
    <cellStyle name="Normalno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09EAC-DBFC-4580-A698-14488412F307}">
  <dimension ref="A1:P150"/>
  <sheetViews>
    <sheetView tabSelected="1" topLeftCell="A4" workbookViewId="0">
      <selection activeCell="T8" sqref="T8"/>
    </sheetView>
  </sheetViews>
  <sheetFormatPr defaultRowHeight="15" x14ac:dyDescent="0.25"/>
  <cols>
    <col min="2" max="2" width="43.7109375" customWidth="1"/>
    <col min="3" max="3" width="13.5703125" customWidth="1"/>
    <col min="4" max="4" width="16.85546875" customWidth="1"/>
    <col min="5" max="5" width="12.5703125" customWidth="1"/>
    <col min="7" max="7" width="3.140625" customWidth="1"/>
    <col min="8" max="8" width="50" customWidth="1"/>
    <col min="9" max="9" width="14.85546875" bestFit="1" customWidth="1"/>
    <col min="11" max="11" width="0" hidden="1" customWidth="1"/>
    <col min="12" max="12" width="10.140625" style="40" hidden="1" customWidth="1"/>
    <col min="13" max="18" width="0" hidden="1" customWidth="1"/>
  </cols>
  <sheetData>
    <row r="1" spans="1:16" ht="18.75" x14ac:dyDescent="0.3">
      <c r="A1" s="86" t="s">
        <v>74</v>
      </c>
      <c r="B1" s="86"/>
      <c r="C1" s="86"/>
      <c r="D1" s="86"/>
      <c r="E1" s="86"/>
      <c r="F1" s="86"/>
      <c r="G1" s="86"/>
      <c r="H1" s="86"/>
    </row>
    <row r="2" spans="1:16" ht="18.75" x14ac:dyDescent="0.3">
      <c r="A2" s="66"/>
      <c r="B2" s="66"/>
      <c r="C2" s="66"/>
      <c r="D2" s="66"/>
      <c r="E2" s="66"/>
      <c r="F2" s="66"/>
      <c r="G2" s="66"/>
      <c r="H2" s="66"/>
    </row>
    <row r="3" spans="1:16" ht="19.5" thickBot="1" x14ac:dyDescent="0.3">
      <c r="A3" s="87" t="s">
        <v>0</v>
      </c>
      <c r="B3" s="87"/>
      <c r="C3" s="87" t="s">
        <v>73</v>
      </c>
      <c r="D3" s="87"/>
      <c r="E3" s="87"/>
      <c r="F3" s="87"/>
      <c r="G3" s="87"/>
      <c r="H3" s="87"/>
    </row>
    <row r="4" spans="1:16" ht="19.5" thickBot="1" x14ac:dyDescent="0.3">
      <c r="A4" s="88" t="s">
        <v>1</v>
      </c>
      <c r="B4" s="88"/>
      <c r="C4" s="89" t="s">
        <v>107</v>
      </c>
      <c r="D4" s="90"/>
      <c r="E4" s="90"/>
      <c r="F4" s="90"/>
      <c r="G4" s="90"/>
      <c r="H4" s="91"/>
    </row>
    <row r="5" spans="1:16" ht="9.75" customHeight="1" x14ac:dyDescent="0.25">
      <c r="A5" s="5"/>
      <c r="B5" s="5"/>
      <c r="C5" s="6"/>
      <c r="D5" s="6"/>
      <c r="E5" s="6"/>
      <c r="F5" s="6"/>
      <c r="G5" s="6"/>
      <c r="H5" s="6"/>
    </row>
    <row r="6" spans="1:16" ht="38.25" customHeight="1" x14ac:dyDescent="0.25">
      <c r="A6" s="67" t="s">
        <v>32</v>
      </c>
      <c r="B6" s="67" t="s">
        <v>33</v>
      </c>
      <c r="C6" s="67" t="s">
        <v>34</v>
      </c>
      <c r="D6" s="67" t="s">
        <v>35</v>
      </c>
      <c r="E6" s="92" t="s">
        <v>38</v>
      </c>
      <c r="F6" s="92"/>
      <c r="G6" s="92"/>
      <c r="H6" s="67" t="s">
        <v>36</v>
      </c>
      <c r="I6" s="67" t="s">
        <v>99</v>
      </c>
    </row>
    <row r="7" spans="1:16" x14ac:dyDescent="0.25">
      <c r="A7" s="93"/>
      <c r="B7" s="95" t="s">
        <v>120</v>
      </c>
      <c r="C7" s="127"/>
      <c r="D7" s="130"/>
      <c r="E7" s="99">
        <f>14085.97+14617.72+519.69+2078.77</f>
        <v>31302.149999999998</v>
      </c>
      <c r="F7" s="100"/>
      <c r="G7" s="101"/>
      <c r="H7" s="32" t="s">
        <v>39</v>
      </c>
      <c r="I7" s="61"/>
    </row>
    <row r="8" spans="1:16" x14ac:dyDescent="0.25">
      <c r="A8" s="126"/>
      <c r="B8" s="105"/>
      <c r="C8" s="128"/>
      <c r="D8" s="131"/>
      <c r="E8" s="99">
        <v>1400</v>
      </c>
      <c r="F8" s="100"/>
      <c r="G8" s="101"/>
      <c r="H8" s="32" t="s">
        <v>40</v>
      </c>
      <c r="I8" s="61"/>
    </row>
    <row r="9" spans="1:16" x14ac:dyDescent="0.25">
      <c r="A9" s="126"/>
      <c r="B9" s="105"/>
      <c r="C9" s="128"/>
      <c r="D9" s="131"/>
      <c r="E9" s="99">
        <f>2171.41+2225.19+85.75+343</f>
        <v>4825.3500000000004</v>
      </c>
      <c r="F9" s="100"/>
      <c r="G9" s="101"/>
      <c r="H9" s="32" t="s">
        <v>41</v>
      </c>
      <c r="I9" s="61"/>
    </row>
    <row r="10" spans="1:16" x14ac:dyDescent="0.25">
      <c r="A10" s="94"/>
      <c r="B10" s="96"/>
      <c r="C10" s="129"/>
      <c r="D10" s="132"/>
      <c r="E10" s="99">
        <v>676.85</v>
      </c>
      <c r="F10" s="100"/>
      <c r="G10" s="101"/>
      <c r="H10" s="32" t="s">
        <v>42</v>
      </c>
      <c r="I10" s="61"/>
      <c r="M10" s="40"/>
    </row>
    <row r="11" spans="1:16" x14ac:dyDescent="0.25">
      <c r="A11" s="24" t="s">
        <v>37</v>
      </c>
      <c r="B11" s="16" t="s">
        <v>43</v>
      </c>
      <c r="C11" s="59"/>
      <c r="D11" s="16"/>
      <c r="E11" s="102">
        <f>E7+E8+E9+E10</f>
        <v>38204.35</v>
      </c>
      <c r="F11" s="103"/>
      <c r="G11" s="104"/>
      <c r="H11" s="31"/>
      <c r="I11" s="61" t="s">
        <v>100</v>
      </c>
      <c r="O11" s="40"/>
    </row>
    <row r="12" spans="1:16" x14ac:dyDescent="0.25">
      <c r="A12" s="50"/>
      <c r="B12" s="51" t="s">
        <v>119</v>
      </c>
      <c r="C12" s="77"/>
      <c r="D12" s="11"/>
      <c r="E12" s="99">
        <v>2800</v>
      </c>
      <c r="F12" s="100"/>
      <c r="G12" s="101"/>
      <c r="H12" s="36" t="s">
        <v>110</v>
      </c>
      <c r="I12" s="61"/>
      <c r="O12" s="40"/>
    </row>
    <row r="13" spans="1:16" x14ac:dyDescent="0.25">
      <c r="A13" s="75">
        <v>2</v>
      </c>
      <c r="B13" s="46" t="s">
        <v>43</v>
      </c>
      <c r="C13" s="76"/>
      <c r="D13" s="16"/>
      <c r="E13" s="102">
        <f>E12</f>
        <v>2800</v>
      </c>
      <c r="F13" s="103"/>
      <c r="G13" s="104"/>
      <c r="H13" s="31"/>
      <c r="I13" s="61" t="s">
        <v>100</v>
      </c>
      <c r="O13" s="40"/>
    </row>
    <row r="14" spans="1:16" x14ac:dyDescent="0.25">
      <c r="A14" s="93"/>
      <c r="B14" s="95" t="s">
        <v>98</v>
      </c>
      <c r="C14" s="2"/>
      <c r="D14" s="30"/>
      <c r="E14" s="99">
        <v>2145.31</v>
      </c>
      <c r="F14" s="100"/>
      <c r="G14" s="101"/>
      <c r="H14" s="32" t="s">
        <v>40</v>
      </c>
      <c r="I14" s="61"/>
    </row>
    <row r="15" spans="1:16" x14ac:dyDescent="0.25">
      <c r="A15" s="94"/>
      <c r="B15" s="96"/>
      <c r="C15" s="2"/>
      <c r="D15" s="30"/>
      <c r="E15" s="99">
        <v>353.98</v>
      </c>
      <c r="F15" s="100"/>
      <c r="G15" s="101"/>
      <c r="H15" s="32" t="s">
        <v>41</v>
      </c>
      <c r="I15" s="61"/>
    </row>
    <row r="16" spans="1:16" x14ac:dyDescent="0.25">
      <c r="A16" s="21" t="s">
        <v>2</v>
      </c>
      <c r="B16" s="17" t="s">
        <v>43</v>
      </c>
      <c r="C16" s="17"/>
      <c r="D16" s="17"/>
      <c r="E16" s="102">
        <f>E14+E15</f>
        <v>2499.29</v>
      </c>
      <c r="F16" s="106"/>
      <c r="G16" s="107"/>
      <c r="H16" s="17"/>
      <c r="I16" s="61" t="s">
        <v>100</v>
      </c>
      <c r="O16">
        <v>134.53</v>
      </c>
      <c r="P16" t="s">
        <v>109</v>
      </c>
    </row>
    <row r="17" spans="1:15" x14ac:dyDescent="0.25">
      <c r="A17" s="4"/>
      <c r="B17" s="8" t="s">
        <v>44</v>
      </c>
      <c r="C17" s="3">
        <v>53056966535</v>
      </c>
      <c r="D17" s="8" t="s">
        <v>45</v>
      </c>
      <c r="E17" s="99">
        <f>1.04+8+16.9+0.15</f>
        <v>26.089999999999996</v>
      </c>
      <c r="F17" s="100"/>
      <c r="G17" s="101"/>
      <c r="H17" s="30" t="s">
        <v>46</v>
      </c>
      <c r="I17" s="61"/>
      <c r="L17" s="62">
        <v>1.04</v>
      </c>
    </row>
    <row r="18" spans="1:15" x14ac:dyDescent="0.25">
      <c r="A18" s="24" t="s">
        <v>3</v>
      </c>
      <c r="B18" s="19" t="s">
        <v>43</v>
      </c>
      <c r="C18" s="25"/>
      <c r="D18" s="19"/>
      <c r="E18" s="102">
        <f>E17</f>
        <v>26.089999999999996</v>
      </c>
      <c r="F18" s="103"/>
      <c r="G18" s="104"/>
      <c r="H18" s="31"/>
      <c r="I18" s="61" t="s">
        <v>100</v>
      </c>
      <c r="L18" s="62">
        <v>8</v>
      </c>
    </row>
    <row r="19" spans="1:15" x14ac:dyDescent="0.25">
      <c r="A19" s="93"/>
      <c r="B19" s="95" t="s">
        <v>51</v>
      </c>
      <c r="C19" s="97">
        <v>29524210204</v>
      </c>
      <c r="D19" s="95" t="s">
        <v>45</v>
      </c>
      <c r="E19" s="99">
        <v>37.85</v>
      </c>
      <c r="F19" s="100"/>
      <c r="G19" s="101"/>
      <c r="H19" s="32" t="s">
        <v>52</v>
      </c>
      <c r="I19" s="61" t="s">
        <v>101</v>
      </c>
      <c r="L19" s="62">
        <v>16.899999999999999</v>
      </c>
    </row>
    <row r="20" spans="1:15" x14ac:dyDescent="0.25">
      <c r="A20" s="94"/>
      <c r="B20" s="96"/>
      <c r="C20" s="98"/>
      <c r="D20" s="96"/>
      <c r="E20" s="99">
        <v>170.25</v>
      </c>
      <c r="F20" s="100"/>
      <c r="G20" s="101"/>
      <c r="H20" s="32" t="s">
        <v>52</v>
      </c>
      <c r="I20" s="61" t="s">
        <v>101</v>
      </c>
      <c r="L20" s="62">
        <v>0.15</v>
      </c>
    </row>
    <row r="21" spans="1:15" x14ac:dyDescent="0.25">
      <c r="A21" s="24" t="s">
        <v>4</v>
      </c>
      <c r="B21" s="19" t="s">
        <v>43</v>
      </c>
      <c r="C21" s="25"/>
      <c r="D21" s="19"/>
      <c r="E21" s="102">
        <f>E19+E20</f>
        <v>208.1</v>
      </c>
      <c r="F21" s="103"/>
      <c r="G21" s="104"/>
      <c r="H21" s="33"/>
      <c r="I21" s="61"/>
      <c r="L21" s="62">
        <v>1628.33</v>
      </c>
    </row>
    <row r="22" spans="1:15" s="43" customFormat="1" x14ac:dyDescent="0.25">
      <c r="A22" s="55"/>
      <c r="B22" s="47" t="s">
        <v>49</v>
      </c>
      <c r="C22" s="48">
        <v>18335255161</v>
      </c>
      <c r="D22" s="47" t="s">
        <v>47</v>
      </c>
      <c r="E22" s="99">
        <v>181.25</v>
      </c>
      <c r="F22" s="100"/>
      <c r="G22" s="101"/>
      <c r="H22" s="30" t="s">
        <v>50</v>
      </c>
      <c r="I22" s="61" t="s">
        <v>101</v>
      </c>
      <c r="L22" s="62">
        <v>1780.2</v>
      </c>
    </row>
    <row r="23" spans="1:15" s="43" customFormat="1" ht="14.25" customHeight="1" x14ac:dyDescent="0.25">
      <c r="A23" s="24" t="s">
        <v>5</v>
      </c>
      <c r="B23" s="16" t="s">
        <v>43</v>
      </c>
      <c r="C23" s="25"/>
      <c r="D23" s="19"/>
      <c r="E23" s="102">
        <f>E22</f>
        <v>181.25</v>
      </c>
      <c r="F23" s="103"/>
      <c r="G23" s="104"/>
      <c r="H23" s="31"/>
      <c r="I23" s="61"/>
      <c r="L23" s="62">
        <v>1397.87</v>
      </c>
    </row>
    <row r="24" spans="1:15" x14ac:dyDescent="0.25">
      <c r="A24" s="4"/>
      <c r="B24" s="10" t="s">
        <v>56</v>
      </c>
      <c r="C24" s="32">
        <v>33679708526</v>
      </c>
      <c r="D24" s="8" t="s">
        <v>45</v>
      </c>
      <c r="E24" s="99">
        <v>24.89</v>
      </c>
      <c r="F24" s="100"/>
      <c r="G24" s="101"/>
      <c r="H24" s="32" t="s">
        <v>54</v>
      </c>
      <c r="I24" s="61" t="s">
        <v>101</v>
      </c>
      <c r="L24" s="62">
        <v>2251.89</v>
      </c>
    </row>
    <row r="25" spans="1:15" x14ac:dyDescent="0.25">
      <c r="A25" s="24" t="s">
        <v>6</v>
      </c>
      <c r="B25" s="19" t="s">
        <v>43</v>
      </c>
      <c r="C25" s="25"/>
      <c r="D25" s="19"/>
      <c r="E25" s="102">
        <f>E24</f>
        <v>24.89</v>
      </c>
      <c r="F25" s="103"/>
      <c r="G25" s="104"/>
      <c r="H25" s="33"/>
      <c r="I25" s="61"/>
      <c r="L25" s="62">
        <v>1336.54</v>
      </c>
      <c r="O25" s="40"/>
    </row>
    <row r="26" spans="1:15" x14ac:dyDescent="0.25">
      <c r="A26" s="4"/>
      <c r="B26" s="30" t="s">
        <v>82</v>
      </c>
      <c r="C26" s="29" t="s">
        <v>83</v>
      </c>
      <c r="D26" s="30" t="s">
        <v>47</v>
      </c>
      <c r="E26" s="99">
        <v>148.69</v>
      </c>
      <c r="F26" s="100"/>
      <c r="G26" s="101"/>
      <c r="H26" s="32" t="s">
        <v>84</v>
      </c>
      <c r="I26" s="61" t="s">
        <v>101</v>
      </c>
      <c r="L26" s="62">
        <v>1914.01</v>
      </c>
    </row>
    <row r="27" spans="1:15" x14ac:dyDescent="0.25">
      <c r="A27" s="24" t="s">
        <v>7</v>
      </c>
      <c r="B27" s="19" t="s">
        <v>43</v>
      </c>
      <c r="C27" s="25"/>
      <c r="D27" s="19"/>
      <c r="E27" s="102">
        <f>E26</f>
        <v>148.69</v>
      </c>
      <c r="F27" s="103"/>
      <c r="G27" s="104"/>
      <c r="H27" s="33"/>
      <c r="I27" s="61"/>
      <c r="L27" s="62">
        <v>2065.89</v>
      </c>
    </row>
    <row r="28" spans="1:15" x14ac:dyDescent="0.25">
      <c r="A28" s="108"/>
      <c r="B28" s="141" t="s">
        <v>58</v>
      </c>
      <c r="C28" s="143">
        <v>93300948469</v>
      </c>
      <c r="D28" s="145" t="s">
        <v>47</v>
      </c>
      <c r="E28" s="99">
        <v>14577.95</v>
      </c>
      <c r="F28" s="100"/>
      <c r="G28" s="101"/>
      <c r="H28" s="30" t="s">
        <v>86</v>
      </c>
      <c r="I28" s="42" t="s">
        <v>101</v>
      </c>
      <c r="L28" s="62">
        <v>1227.69</v>
      </c>
    </row>
    <row r="29" spans="1:15" x14ac:dyDescent="0.25">
      <c r="A29" s="109"/>
      <c r="B29" s="142"/>
      <c r="C29" s="144"/>
      <c r="D29" s="146"/>
      <c r="E29" s="99">
        <v>35608.379999999997</v>
      </c>
      <c r="F29" s="100"/>
      <c r="G29" s="101"/>
      <c r="H29" s="30" t="s">
        <v>86</v>
      </c>
      <c r="I29" s="42" t="s">
        <v>103</v>
      </c>
      <c r="L29" s="62">
        <v>2953.33</v>
      </c>
    </row>
    <row r="30" spans="1:15" x14ac:dyDescent="0.25">
      <c r="A30" s="24" t="s">
        <v>8</v>
      </c>
      <c r="B30" s="19" t="s">
        <v>43</v>
      </c>
      <c r="C30" s="31"/>
      <c r="D30" s="19"/>
      <c r="E30" s="102">
        <f>E28+E29</f>
        <v>50186.33</v>
      </c>
      <c r="F30" s="103"/>
      <c r="G30" s="104"/>
      <c r="H30" s="33"/>
      <c r="I30" s="61"/>
      <c r="L30" s="62">
        <v>1379.37</v>
      </c>
      <c r="N30" s="40"/>
      <c r="O30" s="40"/>
    </row>
    <row r="31" spans="1:15" x14ac:dyDescent="0.25">
      <c r="A31" s="108"/>
      <c r="B31" s="115" t="s">
        <v>59</v>
      </c>
      <c r="C31" s="97">
        <v>90054874194</v>
      </c>
      <c r="D31" s="115" t="s">
        <v>89</v>
      </c>
      <c r="E31" s="99">
        <v>500</v>
      </c>
      <c r="F31" s="100"/>
      <c r="G31" s="101"/>
      <c r="H31" s="36" t="s">
        <v>50</v>
      </c>
      <c r="I31" s="61" t="s">
        <v>101</v>
      </c>
      <c r="L31" s="62">
        <v>1214.55</v>
      </c>
    </row>
    <row r="32" spans="1:15" x14ac:dyDescent="0.25">
      <c r="A32" s="109"/>
      <c r="B32" s="116"/>
      <c r="C32" s="98"/>
      <c r="D32" s="116"/>
      <c r="E32" s="99">
        <v>1300</v>
      </c>
      <c r="F32" s="100"/>
      <c r="G32" s="101"/>
      <c r="H32" s="30" t="s">
        <v>50</v>
      </c>
      <c r="I32" s="61" t="s">
        <v>101</v>
      </c>
      <c r="L32" s="62">
        <v>2134.41</v>
      </c>
    </row>
    <row r="33" spans="1:15" x14ac:dyDescent="0.25">
      <c r="A33" s="24" t="s">
        <v>9</v>
      </c>
      <c r="B33" s="19" t="s">
        <v>43</v>
      </c>
      <c r="C33" s="25"/>
      <c r="D33" s="19"/>
      <c r="E33" s="102">
        <f>E31+E32</f>
        <v>1800</v>
      </c>
      <c r="F33" s="103"/>
      <c r="G33" s="104"/>
      <c r="H33" s="33"/>
      <c r="I33" s="61"/>
      <c r="L33" s="62">
        <v>2123.81</v>
      </c>
    </row>
    <row r="34" spans="1:15" s="43" customFormat="1" x14ac:dyDescent="0.25">
      <c r="A34" s="108"/>
      <c r="B34" s="136" t="s">
        <v>60</v>
      </c>
      <c r="C34" s="136">
        <v>85821130368</v>
      </c>
      <c r="D34" s="139" t="s">
        <v>45</v>
      </c>
      <c r="E34" s="99">
        <v>64.7</v>
      </c>
      <c r="F34" s="100"/>
      <c r="G34" s="101"/>
      <c r="H34" s="36" t="s">
        <v>55</v>
      </c>
      <c r="I34" s="42" t="s">
        <v>101</v>
      </c>
      <c r="L34" s="62">
        <v>974.62</v>
      </c>
    </row>
    <row r="35" spans="1:15" s="43" customFormat="1" x14ac:dyDescent="0.25">
      <c r="A35" s="109"/>
      <c r="B35" s="137"/>
      <c r="C35" s="138"/>
      <c r="D35" s="140"/>
      <c r="E35" s="99">
        <v>2.83</v>
      </c>
      <c r="F35" s="100"/>
      <c r="G35" s="101"/>
      <c r="H35" s="36" t="s">
        <v>55</v>
      </c>
      <c r="I35" s="42" t="s">
        <v>101</v>
      </c>
      <c r="L35" s="62"/>
    </row>
    <row r="36" spans="1:15" x14ac:dyDescent="0.25">
      <c r="A36" s="24" t="s">
        <v>10</v>
      </c>
      <c r="B36" s="45" t="s">
        <v>43</v>
      </c>
      <c r="C36" s="25"/>
      <c r="D36" s="19"/>
      <c r="E36" s="102">
        <f>E34+E35</f>
        <v>67.53</v>
      </c>
      <c r="F36" s="103"/>
      <c r="G36" s="104"/>
      <c r="H36" s="33"/>
      <c r="I36" s="61"/>
      <c r="L36" s="62">
        <v>119.07</v>
      </c>
    </row>
    <row r="37" spans="1:15" x14ac:dyDescent="0.25">
      <c r="A37" s="4"/>
      <c r="B37" s="30" t="s">
        <v>61</v>
      </c>
      <c r="C37" s="2">
        <v>63073332379</v>
      </c>
      <c r="D37" s="30" t="s">
        <v>45</v>
      </c>
      <c r="E37" s="99">
        <v>1190.8599999999999</v>
      </c>
      <c r="F37" s="100"/>
      <c r="G37" s="101"/>
      <c r="H37" s="32" t="s">
        <v>62</v>
      </c>
      <c r="I37" s="61" t="s">
        <v>101</v>
      </c>
      <c r="L37" s="62">
        <v>4840.8500000000004</v>
      </c>
    </row>
    <row r="38" spans="1:15" s="43" customFormat="1" x14ac:dyDescent="0.25">
      <c r="A38" s="24" t="s">
        <v>11</v>
      </c>
      <c r="B38" s="19" t="s">
        <v>43</v>
      </c>
      <c r="C38" s="49"/>
      <c r="D38" s="19"/>
      <c r="E38" s="102">
        <f>E37</f>
        <v>1190.8599999999999</v>
      </c>
      <c r="F38" s="103"/>
      <c r="G38" s="104"/>
      <c r="H38" s="33"/>
      <c r="I38" s="61"/>
      <c r="L38" s="62">
        <v>136.18</v>
      </c>
    </row>
    <row r="39" spans="1:15" x14ac:dyDescent="0.25">
      <c r="A39" s="52"/>
      <c r="B39" s="47" t="s">
        <v>53</v>
      </c>
      <c r="C39" s="83" t="s">
        <v>76</v>
      </c>
      <c r="D39" s="84" t="s">
        <v>57</v>
      </c>
      <c r="E39" s="99">
        <v>43.75</v>
      </c>
      <c r="F39" s="100"/>
      <c r="G39" s="101"/>
      <c r="H39" s="68" t="s">
        <v>54</v>
      </c>
      <c r="I39" s="42" t="s">
        <v>101</v>
      </c>
      <c r="L39" s="62">
        <v>1404.68</v>
      </c>
    </row>
    <row r="40" spans="1:15" x14ac:dyDescent="0.25">
      <c r="A40" s="24" t="s">
        <v>12</v>
      </c>
      <c r="B40" s="19" t="s">
        <v>43</v>
      </c>
      <c r="C40" s="25"/>
      <c r="D40" s="19"/>
      <c r="E40" s="102">
        <f>E39</f>
        <v>43.75</v>
      </c>
      <c r="F40" s="103"/>
      <c r="G40" s="104"/>
      <c r="H40" s="33"/>
      <c r="I40" s="61"/>
      <c r="L40" s="62">
        <v>4825.3500000000004</v>
      </c>
    </row>
    <row r="41" spans="1:15" x14ac:dyDescent="0.25">
      <c r="A41" s="52"/>
      <c r="B41" s="47" t="s">
        <v>64</v>
      </c>
      <c r="C41" s="85">
        <v>87342313630</v>
      </c>
      <c r="D41" s="47" t="s">
        <v>47</v>
      </c>
      <c r="E41" s="99">
        <v>187.5</v>
      </c>
      <c r="F41" s="100"/>
      <c r="G41" s="101"/>
      <c r="H41" s="36" t="s">
        <v>65</v>
      </c>
      <c r="I41" s="42" t="s">
        <v>101</v>
      </c>
      <c r="L41" s="62">
        <v>2083.85</v>
      </c>
    </row>
    <row r="42" spans="1:15" x14ac:dyDescent="0.25">
      <c r="A42" s="24" t="s">
        <v>13</v>
      </c>
      <c r="B42" s="16" t="s">
        <v>43</v>
      </c>
      <c r="C42" s="25"/>
      <c r="D42" s="16"/>
      <c r="E42" s="110">
        <f>E41</f>
        <v>187.5</v>
      </c>
      <c r="F42" s="111"/>
      <c r="G42" s="112"/>
      <c r="H42" s="31"/>
      <c r="I42" s="61"/>
      <c r="L42" s="62">
        <v>546.39</v>
      </c>
    </row>
    <row r="43" spans="1:15" x14ac:dyDescent="0.25">
      <c r="A43" s="108"/>
      <c r="B43" s="115" t="s">
        <v>44</v>
      </c>
      <c r="C43" s="147">
        <v>53056966535</v>
      </c>
      <c r="D43" s="115" t="s">
        <v>45</v>
      </c>
      <c r="E43" s="117">
        <v>26.54</v>
      </c>
      <c r="F43" s="118"/>
      <c r="G43" s="119"/>
      <c r="H43" s="30" t="s">
        <v>46</v>
      </c>
      <c r="I43" s="42" t="s">
        <v>101</v>
      </c>
      <c r="L43" s="62">
        <v>200</v>
      </c>
    </row>
    <row r="44" spans="1:15" s="43" customFormat="1" x14ac:dyDescent="0.25">
      <c r="A44" s="109"/>
      <c r="B44" s="116"/>
      <c r="C44" s="148"/>
      <c r="D44" s="116"/>
      <c r="E44" s="99">
        <v>278</v>
      </c>
      <c r="F44" s="100"/>
      <c r="G44" s="101"/>
      <c r="H44" s="30" t="s">
        <v>85</v>
      </c>
      <c r="I44" s="61" t="s">
        <v>101</v>
      </c>
      <c r="L44" s="62">
        <v>200</v>
      </c>
    </row>
    <row r="45" spans="1:15" s="43" customFormat="1" x14ac:dyDescent="0.25">
      <c r="A45" s="24" t="s">
        <v>14</v>
      </c>
      <c r="B45" s="18" t="s">
        <v>43</v>
      </c>
      <c r="C45" s="25"/>
      <c r="D45" s="16"/>
      <c r="E45" s="102">
        <f>E43+E44</f>
        <v>304.54000000000002</v>
      </c>
      <c r="F45" s="103"/>
      <c r="G45" s="104"/>
      <c r="H45" s="31"/>
      <c r="I45" s="61"/>
      <c r="L45" s="62">
        <v>200</v>
      </c>
    </row>
    <row r="46" spans="1:15" x14ac:dyDescent="0.25">
      <c r="A46" s="52"/>
      <c r="B46" s="51" t="s">
        <v>69</v>
      </c>
      <c r="C46" s="60">
        <v>68419124305</v>
      </c>
      <c r="D46" s="51" t="s">
        <v>70</v>
      </c>
      <c r="E46" s="99">
        <v>10.62</v>
      </c>
      <c r="F46" s="100"/>
      <c r="G46" s="101"/>
      <c r="H46" s="36" t="s">
        <v>71</v>
      </c>
      <c r="I46" s="42" t="s">
        <v>101</v>
      </c>
      <c r="L46" s="62">
        <v>200</v>
      </c>
      <c r="O46" s="40"/>
    </row>
    <row r="47" spans="1:15" x14ac:dyDescent="0.25">
      <c r="A47" s="24" t="s">
        <v>15</v>
      </c>
      <c r="B47" s="16" t="s">
        <v>43</v>
      </c>
      <c r="C47" s="25"/>
      <c r="D47" s="26"/>
      <c r="E47" s="102">
        <f>E46</f>
        <v>10.62</v>
      </c>
      <c r="F47" s="103"/>
      <c r="G47" s="104"/>
      <c r="H47" s="31"/>
      <c r="I47" s="61"/>
      <c r="L47" s="62">
        <v>200</v>
      </c>
    </row>
    <row r="48" spans="1:15" s="43" customFormat="1" x14ac:dyDescent="0.25">
      <c r="A48" s="4"/>
      <c r="B48" s="30" t="s">
        <v>116</v>
      </c>
      <c r="C48" s="2" t="s">
        <v>117</v>
      </c>
      <c r="D48" s="30" t="s">
        <v>118</v>
      </c>
      <c r="E48" s="99">
        <v>14504</v>
      </c>
      <c r="F48" s="100"/>
      <c r="G48" s="101"/>
      <c r="H48" s="30" t="s">
        <v>50</v>
      </c>
      <c r="I48" s="61" t="s">
        <v>101</v>
      </c>
      <c r="L48" s="62">
        <v>200</v>
      </c>
    </row>
    <row r="49" spans="1:12" x14ac:dyDescent="0.25">
      <c r="A49" s="21" t="s">
        <v>16</v>
      </c>
      <c r="B49" s="16" t="s">
        <v>43</v>
      </c>
      <c r="C49" s="17"/>
      <c r="D49" s="16"/>
      <c r="E49" s="102">
        <f>E48</f>
        <v>14504</v>
      </c>
      <c r="F49" s="103"/>
      <c r="G49" s="104"/>
      <c r="H49" s="31"/>
      <c r="I49" s="61"/>
      <c r="L49" s="62">
        <v>200</v>
      </c>
    </row>
    <row r="50" spans="1:12" x14ac:dyDescent="0.25">
      <c r="A50" s="113"/>
      <c r="B50" s="95" t="s">
        <v>104</v>
      </c>
      <c r="C50" s="97">
        <v>75005502105</v>
      </c>
      <c r="D50" s="115" t="s">
        <v>47</v>
      </c>
      <c r="E50" s="99">
        <v>10300</v>
      </c>
      <c r="F50" s="100"/>
      <c r="G50" s="101"/>
      <c r="H50" s="36" t="s">
        <v>113</v>
      </c>
      <c r="I50" s="61" t="s">
        <v>101</v>
      </c>
      <c r="L50" s="62">
        <v>200</v>
      </c>
    </row>
    <row r="51" spans="1:12" ht="16.5" customHeight="1" x14ac:dyDescent="0.25">
      <c r="A51" s="114"/>
      <c r="B51" s="96"/>
      <c r="C51" s="98"/>
      <c r="D51" s="116"/>
      <c r="E51" s="99">
        <v>43251.69</v>
      </c>
      <c r="F51" s="100"/>
      <c r="G51" s="101"/>
      <c r="H51" s="30" t="s">
        <v>50</v>
      </c>
      <c r="I51" s="61" t="s">
        <v>101</v>
      </c>
      <c r="L51" s="62">
        <v>200</v>
      </c>
    </row>
    <row r="52" spans="1:12" x14ac:dyDescent="0.25">
      <c r="A52" s="20" t="s">
        <v>17</v>
      </c>
      <c r="B52" s="16" t="s">
        <v>43</v>
      </c>
      <c r="C52" s="34"/>
      <c r="D52" s="16"/>
      <c r="E52" s="102">
        <f>E51+E50</f>
        <v>53551.69</v>
      </c>
      <c r="F52" s="103"/>
      <c r="G52" s="104"/>
      <c r="H52" s="31"/>
      <c r="I52" s="61"/>
      <c r="L52" s="62">
        <v>200</v>
      </c>
    </row>
    <row r="53" spans="1:12" s="43" customFormat="1" x14ac:dyDescent="0.25">
      <c r="A53" s="79"/>
      <c r="B53" s="47" t="s">
        <v>96</v>
      </c>
      <c r="C53" s="80">
        <v>60171949411</v>
      </c>
      <c r="D53" s="47" t="s">
        <v>47</v>
      </c>
      <c r="E53" s="99">
        <v>21.49</v>
      </c>
      <c r="F53" s="100"/>
      <c r="G53" s="101"/>
      <c r="H53" s="36" t="s">
        <v>94</v>
      </c>
      <c r="I53" s="42" t="s">
        <v>101</v>
      </c>
      <c r="L53" s="62">
        <v>200</v>
      </c>
    </row>
    <row r="54" spans="1:12" s="43" customFormat="1" x14ac:dyDescent="0.25">
      <c r="A54" s="20" t="s">
        <v>18</v>
      </c>
      <c r="B54" s="19" t="s">
        <v>43</v>
      </c>
      <c r="C54" s="37"/>
      <c r="D54" s="19"/>
      <c r="E54" s="102">
        <f>E53</f>
        <v>21.49</v>
      </c>
      <c r="F54" s="103"/>
      <c r="G54" s="104"/>
      <c r="H54" s="33"/>
      <c r="I54" s="61"/>
      <c r="L54" s="62">
        <v>200</v>
      </c>
    </row>
    <row r="55" spans="1:12" x14ac:dyDescent="0.25">
      <c r="A55" s="14"/>
      <c r="B55" s="12" t="s">
        <v>78</v>
      </c>
      <c r="C55" s="38" t="s">
        <v>77</v>
      </c>
      <c r="D55" s="30" t="s">
        <v>47</v>
      </c>
      <c r="E55" s="99">
        <v>117.15</v>
      </c>
      <c r="F55" s="100"/>
      <c r="G55" s="101"/>
      <c r="H55" s="32" t="s">
        <v>67</v>
      </c>
      <c r="I55" s="61" t="s">
        <v>101</v>
      </c>
      <c r="L55" s="62">
        <v>200</v>
      </c>
    </row>
    <row r="56" spans="1:12" x14ac:dyDescent="0.25">
      <c r="A56" s="21" t="s">
        <v>19</v>
      </c>
      <c r="B56" s="16" t="s">
        <v>43</v>
      </c>
      <c r="C56" s="39"/>
      <c r="D56" s="16"/>
      <c r="E56" s="102">
        <f>E55</f>
        <v>117.15</v>
      </c>
      <c r="F56" s="103"/>
      <c r="G56" s="104"/>
      <c r="H56" s="31"/>
      <c r="I56" s="61"/>
      <c r="L56" s="62">
        <v>200</v>
      </c>
    </row>
    <row r="57" spans="1:12" x14ac:dyDescent="0.25">
      <c r="A57" s="51"/>
      <c r="B57" s="47" t="s">
        <v>68</v>
      </c>
      <c r="C57" s="60">
        <v>16912997621</v>
      </c>
      <c r="D57" s="47" t="s">
        <v>47</v>
      </c>
      <c r="E57" s="99">
        <v>71.989999999999995</v>
      </c>
      <c r="F57" s="100"/>
      <c r="G57" s="101"/>
      <c r="H57" s="36" t="s">
        <v>67</v>
      </c>
      <c r="I57" s="61" t="s">
        <v>101</v>
      </c>
      <c r="L57" s="62">
        <v>1373</v>
      </c>
    </row>
    <row r="58" spans="1:12" s="43" customFormat="1" x14ac:dyDescent="0.25">
      <c r="A58" s="21" t="s">
        <v>20</v>
      </c>
      <c r="B58" s="16" t="s">
        <v>43</v>
      </c>
      <c r="C58" s="39"/>
      <c r="D58" s="16"/>
      <c r="E58" s="102">
        <f>E57</f>
        <v>71.989999999999995</v>
      </c>
      <c r="F58" s="103"/>
      <c r="G58" s="104"/>
      <c r="H58" s="31"/>
      <c r="I58" s="61"/>
      <c r="L58" s="62">
        <v>321.8</v>
      </c>
    </row>
    <row r="59" spans="1:12" x14ac:dyDescent="0.25">
      <c r="A59" s="71"/>
      <c r="B59" s="30" t="s">
        <v>79</v>
      </c>
      <c r="C59" s="7" t="s">
        <v>80</v>
      </c>
      <c r="D59" s="30" t="s">
        <v>47</v>
      </c>
      <c r="E59" s="99">
        <v>562.5</v>
      </c>
      <c r="F59" s="100"/>
      <c r="G59" s="101"/>
      <c r="H59" s="32" t="s">
        <v>55</v>
      </c>
      <c r="I59" s="42" t="s">
        <v>101</v>
      </c>
      <c r="L59" s="62">
        <v>107.26</v>
      </c>
    </row>
    <row r="60" spans="1:12" ht="15.75" customHeight="1" x14ac:dyDescent="0.25">
      <c r="A60" s="69" t="s">
        <v>21</v>
      </c>
      <c r="B60" s="18" t="s">
        <v>43</v>
      </c>
      <c r="C60" s="70"/>
      <c r="D60" s="46"/>
      <c r="E60" s="102">
        <f>E59</f>
        <v>562.5</v>
      </c>
      <c r="F60" s="103"/>
      <c r="G60" s="104"/>
      <c r="H60" s="31"/>
      <c r="I60" s="61"/>
      <c r="L60" s="62">
        <v>353.98</v>
      </c>
    </row>
    <row r="61" spans="1:12" s="43" customFormat="1" ht="15.75" customHeight="1" x14ac:dyDescent="0.25">
      <c r="A61" s="71"/>
      <c r="B61" s="11" t="s">
        <v>102</v>
      </c>
      <c r="C61" s="44" t="s">
        <v>81</v>
      </c>
      <c r="D61" s="9" t="s">
        <v>47</v>
      </c>
      <c r="E61" s="99">
        <v>106.25</v>
      </c>
      <c r="F61" s="100"/>
      <c r="G61" s="101"/>
      <c r="H61" s="30" t="s">
        <v>84</v>
      </c>
      <c r="I61" s="42" t="s">
        <v>101</v>
      </c>
      <c r="L61" s="62">
        <v>343.25</v>
      </c>
    </row>
    <row r="62" spans="1:12" x14ac:dyDescent="0.25">
      <c r="A62" s="69" t="s">
        <v>22</v>
      </c>
      <c r="B62" s="18" t="s">
        <v>43</v>
      </c>
      <c r="C62" s="70"/>
      <c r="D62" s="46"/>
      <c r="E62" s="102">
        <f>E61</f>
        <v>106.25</v>
      </c>
      <c r="F62" s="103"/>
      <c r="G62" s="104"/>
      <c r="H62" s="31"/>
      <c r="I62" s="61"/>
      <c r="L62" s="63">
        <v>14577.95</v>
      </c>
    </row>
    <row r="63" spans="1:12" x14ac:dyDescent="0.25">
      <c r="A63" s="51"/>
      <c r="B63" s="51" t="s">
        <v>63</v>
      </c>
      <c r="C63" s="51">
        <v>93155201521</v>
      </c>
      <c r="D63" s="51" t="s">
        <v>47</v>
      </c>
      <c r="E63" s="99">
        <v>56.64</v>
      </c>
      <c r="F63" s="100"/>
      <c r="G63" s="101"/>
      <c r="H63" s="36" t="s">
        <v>97</v>
      </c>
      <c r="I63" s="61" t="s">
        <v>101</v>
      </c>
      <c r="L63" s="63">
        <v>35608.379999999997</v>
      </c>
    </row>
    <row r="64" spans="1:12" s="43" customFormat="1" x14ac:dyDescent="0.25">
      <c r="A64" s="21" t="s">
        <v>23</v>
      </c>
      <c r="B64" s="18" t="s">
        <v>43</v>
      </c>
      <c r="C64" s="39"/>
      <c r="D64" s="19"/>
      <c r="E64" s="102">
        <f>E63</f>
        <v>56.64</v>
      </c>
      <c r="F64" s="103"/>
      <c r="G64" s="104"/>
      <c r="H64" s="31"/>
      <c r="I64" s="61"/>
      <c r="L64" s="63">
        <v>43251.69</v>
      </c>
    </row>
    <row r="65" spans="1:12" s="43" customFormat="1" x14ac:dyDescent="0.25">
      <c r="A65" s="54"/>
      <c r="B65" s="57" t="s">
        <v>95</v>
      </c>
      <c r="C65" s="56" t="s">
        <v>75</v>
      </c>
      <c r="D65" s="57" t="s">
        <v>47</v>
      </c>
      <c r="E65" s="99">
        <v>625</v>
      </c>
      <c r="F65" s="100"/>
      <c r="G65" s="101"/>
      <c r="H65" s="30" t="s">
        <v>48</v>
      </c>
      <c r="I65" s="42" t="s">
        <v>101</v>
      </c>
      <c r="L65" s="63">
        <v>1300</v>
      </c>
    </row>
    <row r="66" spans="1:12" x14ac:dyDescent="0.25">
      <c r="A66" s="21" t="s">
        <v>24</v>
      </c>
      <c r="B66" s="18" t="s">
        <v>43</v>
      </c>
      <c r="C66" s="39"/>
      <c r="D66" s="19"/>
      <c r="E66" s="102">
        <f>E65</f>
        <v>625</v>
      </c>
      <c r="F66" s="103"/>
      <c r="G66" s="104"/>
      <c r="H66" s="31"/>
      <c r="I66" s="61"/>
      <c r="L66" s="63">
        <v>500</v>
      </c>
    </row>
    <row r="67" spans="1:12" x14ac:dyDescent="0.25">
      <c r="A67" s="54"/>
      <c r="B67" s="72" t="s">
        <v>92</v>
      </c>
      <c r="C67" s="73" t="s">
        <v>93</v>
      </c>
      <c r="D67" s="9" t="s">
        <v>47</v>
      </c>
      <c r="E67" s="99">
        <v>28.13</v>
      </c>
      <c r="F67" s="100"/>
      <c r="G67" s="101"/>
      <c r="H67" s="36" t="s">
        <v>54</v>
      </c>
      <c r="I67" s="61" t="s">
        <v>101</v>
      </c>
      <c r="L67" s="63">
        <v>625</v>
      </c>
    </row>
    <row r="68" spans="1:12" s="43" customFormat="1" x14ac:dyDescent="0.25">
      <c r="A68" s="21" t="s">
        <v>25</v>
      </c>
      <c r="B68" s="18" t="s">
        <v>43</v>
      </c>
      <c r="C68" s="39"/>
      <c r="D68" s="19"/>
      <c r="E68" s="102">
        <f>E67</f>
        <v>28.13</v>
      </c>
      <c r="F68" s="103"/>
      <c r="G68" s="104"/>
      <c r="H68" s="31"/>
      <c r="I68" s="42"/>
      <c r="L68" s="63">
        <v>148.69</v>
      </c>
    </row>
    <row r="69" spans="1:12" x14ac:dyDescent="0.25">
      <c r="A69" s="57"/>
      <c r="B69" s="58"/>
      <c r="C69" s="78"/>
      <c r="D69" s="57"/>
      <c r="E69" s="123">
        <v>131.5</v>
      </c>
      <c r="F69" s="124"/>
      <c r="G69" s="125"/>
      <c r="H69" s="68" t="s">
        <v>85</v>
      </c>
      <c r="I69" s="74" t="s">
        <v>101</v>
      </c>
      <c r="L69" s="63">
        <v>1075</v>
      </c>
    </row>
    <row r="70" spans="1:12" x14ac:dyDescent="0.25">
      <c r="A70" s="21" t="s">
        <v>26</v>
      </c>
      <c r="B70" s="18" t="s">
        <v>43</v>
      </c>
      <c r="C70" s="39"/>
      <c r="D70" s="19"/>
      <c r="E70" s="102">
        <f>E69</f>
        <v>131.5</v>
      </c>
      <c r="F70" s="103"/>
      <c r="G70" s="104"/>
      <c r="H70" s="31"/>
      <c r="I70" s="61"/>
      <c r="L70" s="63">
        <v>10300</v>
      </c>
    </row>
    <row r="71" spans="1:12" x14ac:dyDescent="0.25">
      <c r="A71" s="51"/>
      <c r="B71" s="81" t="s">
        <v>105</v>
      </c>
      <c r="C71" s="82" t="s">
        <v>87</v>
      </c>
      <c r="D71" s="51" t="s">
        <v>45</v>
      </c>
      <c r="E71" s="99">
        <v>28875</v>
      </c>
      <c r="F71" s="100"/>
      <c r="G71" s="101"/>
      <c r="H71" s="36" t="s">
        <v>50</v>
      </c>
      <c r="I71" s="42" t="s">
        <v>101</v>
      </c>
      <c r="L71" s="63">
        <v>106.25</v>
      </c>
    </row>
    <row r="72" spans="1:12" x14ac:dyDescent="0.25">
      <c r="A72" s="21" t="s">
        <v>27</v>
      </c>
      <c r="B72" s="18" t="s">
        <v>43</v>
      </c>
      <c r="C72" s="39"/>
      <c r="D72" s="19"/>
      <c r="E72" s="102">
        <f>E71</f>
        <v>28875</v>
      </c>
      <c r="F72" s="103"/>
      <c r="G72" s="104"/>
      <c r="H72" s="31"/>
      <c r="I72" s="61"/>
      <c r="L72" s="63">
        <v>37.85</v>
      </c>
    </row>
    <row r="73" spans="1:12" x14ac:dyDescent="0.25">
      <c r="A73" s="54"/>
      <c r="B73" s="72" t="s">
        <v>114</v>
      </c>
      <c r="C73" s="73" t="s">
        <v>115</v>
      </c>
      <c r="D73" s="9" t="s">
        <v>106</v>
      </c>
      <c r="E73" s="99">
        <v>2375</v>
      </c>
      <c r="F73" s="100"/>
      <c r="G73" s="101"/>
      <c r="H73" s="36" t="s">
        <v>50</v>
      </c>
      <c r="I73" s="42" t="s">
        <v>101</v>
      </c>
      <c r="L73" s="63">
        <v>170.25</v>
      </c>
    </row>
    <row r="74" spans="1:12" x14ac:dyDescent="0.25">
      <c r="A74" s="21" t="s">
        <v>28</v>
      </c>
      <c r="B74" s="18" t="s">
        <v>43</v>
      </c>
      <c r="C74" s="39"/>
      <c r="D74" s="19"/>
      <c r="E74" s="102">
        <f>E73</f>
        <v>2375</v>
      </c>
      <c r="F74" s="103"/>
      <c r="G74" s="104"/>
      <c r="H74" s="31"/>
      <c r="I74" s="42"/>
      <c r="L74" s="63">
        <v>131.5</v>
      </c>
    </row>
    <row r="75" spans="1:12" x14ac:dyDescent="0.25">
      <c r="A75" s="54"/>
      <c r="B75" s="72" t="s">
        <v>111</v>
      </c>
      <c r="C75" s="73" t="s">
        <v>112</v>
      </c>
      <c r="D75" s="9" t="s">
        <v>47</v>
      </c>
      <c r="E75" s="99">
        <v>1075</v>
      </c>
      <c r="F75" s="100"/>
      <c r="G75" s="101"/>
      <c r="H75" s="36" t="s">
        <v>86</v>
      </c>
      <c r="I75" s="42" t="s">
        <v>101</v>
      </c>
      <c r="L75" s="63">
        <v>64.7</v>
      </c>
    </row>
    <row r="76" spans="1:12" s="43" customFormat="1" x14ac:dyDescent="0.25">
      <c r="A76" s="21" t="s">
        <v>29</v>
      </c>
      <c r="B76" s="18" t="s">
        <v>43</v>
      </c>
      <c r="C76" s="39"/>
      <c r="D76" s="19"/>
      <c r="E76" s="102">
        <f>E75</f>
        <v>1075</v>
      </c>
      <c r="F76" s="103"/>
      <c r="G76" s="104"/>
      <c r="H76" s="31"/>
      <c r="I76" s="42"/>
      <c r="L76" s="63">
        <v>28.13</v>
      </c>
    </row>
    <row r="77" spans="1:12" x14ac:dyDescent="0.25">
      <c r="A77" s="47"/>
      <c r="B77" s="47" t="s">
        <v>72</v>
      </c>
      <c r="C77" s="60">
        <v>87311810359</v>
      </c>
      <c r="D77" s="47" t="s">
        <v>88</v>
      </c>
      <c r="E77" s="120">
        <v>3.25</v>
      </c>
      <c r="F77" s="121"/>
      <c r="G77" s="122"/>
      <c r="H77" s="32" t="s">
        <v>52</v>
      </c>
      <c r="I77" s="61" t="s">
        <v>100</v>
      </c>
      <c r="L77" s="63"/>
    </row>
    <row r="78" spans="1:12" x14ac:dyDescent="0.25">
      <c r="A78" s="21" t="s">
        <v>30</v>
      </c>
      <c r="B78" s="16" t="s">
        <v>43</v>
      </c>
      <c r="C78" s="39"/>
      <c r="D78" s="16"/>
      <c r="E78" s="102">
        <f>E77</f>
        <v>3.25</v>
      </c>
      <c r="F78" s="103"/>
      <c r="G78" s="104"/>
      <c r="H78" s="31"/>
      <c r="I78" s="61"/>
      <c r="L78" s="63">
        <v>24.89</v>
      </c>
    </row>
    <row r="79" spans="1:12" x14ac:dyDescent="0.25">
      <c r="A79" s="51"/>
      <c r="B79" s="47" t="s">
        <v>90</v>
      </c>
      <c r="C79" s="60" t="s">
        <v>91</v>
      </c>
      <c r="D79" s="47" t="s">
        <v>47</v>
      </c>
      <c r="E79" s="120">
        <v>23.6</v>
      </c>
      <c r="F79" s="121"/>
      <c r="G79" s="122"/>
      <c r="H79" s="32" t="s">
        <v>66</v>
      </c>
      <c r="I79" s="64" t="s">
        <v>100</v>
      </c>
      <c r="L79" s="63">
        <v>28875</v>
      </c>
    </row>
    <row r="80" spans="1:12" x14ac:dyDescent="0.25">
      <c r="A80" s="27" t="s">
        <v>31</v>
      </c>
      <c r="B80" s="46" t="s">
        <v>43</v>
      </c>
      <c r="C80" s="35"/>
      <c r="D80" s="28"/>
      <c r="E80" s="102">
        <f>E79</f>
        <v>23.6</v>
      </c>
      <c r="F80" s="103"/>
      <c r="G80" s="104"/>
      <c r="H80" s="53"/>
      <c r="I80" s="65"/>
      <c r="L80" s="63">
        <v>21.49</v>
      </c>
    </row>
    <row r="81" spans="1:12" x14ac:dyDescent="0.25">
      <c r="A81" s="22"/>
      <c r="B81" s="13" t="s">
        <v>108</v>
      </c>
      <c r="C81" s="15"/>
      <c r="D81" s="16"/>
      <c r="E81" s="133">
        <f>E64+E58+E56+E54+E52+E49+E47+E45+E42+E40+E38+E33+E30+E27+K18+E25+E23+E21+E18+E11+E78+E80+E16+E60+E62+E66+E68+E70+E72+E74+E76+E13+E36</f>
        <v>200011.98</v>
      </c>
      <c r="F81" s="134"/>
      <c r="G81" s="135"/>
      <c r="H81" s="31"/>
      <c r="L81" s="63"/>
    </row>
    <row r="82" spans="1:12" s="43" customFormat="1" x14ac:dyDescent="0.25">
      <c r="A82" s="23"/>
      <c r="B82"/>
      <c r="C82"/>
      <c r="D82"/>
      <c r="E82"/>
      <c r="F82"/>
      <c r="G82"/>
      <c r="H82"/>
      <c r="I82" s="40"/>
      <c r="L82" s="63">
        <v>562.5</v>
      </c>
    </row>
    <row r="83" spans="1:12" x14ac:dyDescent="0.25">
      <c r="A83" s="23"/>
      <c r="I83" s="40"/>
      <c r="L83" s="63">
        <v>2375</v>
      </c>
    </row>
    <row r="84" spans="1:12" x14ac:dyDescent="0.25">
      <c r="A84" s="23"/>
      <c r="H84" s="40"/>
      <c r="I84" s="40"/>
      <c r="L84" s="63">
        <v>187.5</v>
      </c>
    </row>
    <row r="85" spans="1:12" s="43" customFormat="1" x14ac:dyDescent="0.25">
      <c r="A85" s="23"/>
      <c r="B85"/>
      <c r="C85"/>
      <c r="D85"/>
      <c r="E85"/>
      <c r="F85"/>
      <c r="G85"/>
      <c r="H85"/>
      <c r="I85"/>
      <c r="L85" s="63">
        <v>304.54000000000002</v>
      </c>
    </row>
    <row r="86" spans="1:12" x14ac:dyDescent="0.25">
      <c r="A86" s="23"/>
      <c r="I86" s="40"/>
      <c r="L86" s="63">
        <v>2.83</v>
      </c>
    </row>
    <row r="87" spans="1:12" x14ac:dyDescent="0.25">
      <c r="A87" s="23"/>
      <c r="L87" s="63">
        <v>43.75</v>
      </c>
    </row>
    <row r="88" spans="1:12" x14ac:dyDescent="0.25">
      <c r="A88" s="23"/>
      <c r="L88" s="63">
        <v>14504</v>
      </c>
    </row>
    <row r="89" spans="1:12" x14ac:dyDescent="0.25">
      <c r="A89" s="23"/>
      <c r="L89" s="63">
        <v>117.15</v>
      </c>
    </row>
    <row r="90" spans="1:12" s="43" customFormat="1" x14ac:dyDescent="0.25">
      <c r="A90" s="23"/>
      <c r="B90"/>
      <c r="C90"/>
      <c r="D90"/>
      <c r="E90"/>
      <c r="F90"/>
      <c r="G90"/>
      <c r="H90"/>
      <c r="I90"/>
      <c r="L90" s="63">
        <v>10.62</v>
      </c>
    </row>
    <row r="91" spans="1:12" x14ac:dyDescent="0.25">
      <c r="A91" s="23"/>
      <c r="L91" s="63">
        <v>181.25</v>
      </c>
    </row>
    <row r="92" spans="1:12" x14ac:dyDescent="0.25">
      <c r="A92" s="23"/>
      <c r="L92" s="63">
        <v>56.64</v>
      </c>
    </row>
    <row r="93" spans="1:12" x14ac:dyDescent="0.25">
      <c r="A93" s="23"/>
      <c r="L93" s="63">
        <v>71.989999999999995</v>
      </c>
    </row>
    <row r="94" spans="1:12" x14ac:dyDescent="0.25">
      <c r="A94" s="23"/>
      <c r="L94" s="63">
        <v>1190.8599999999999</v>
      </c>
    </row>
    <row r="95" spans="1:12" x14ac:dyDescent="0.25">
      <c r="A95" s="23"/>
      <c r="L95" s="63">
        <v>23.6</v>
      </c>
    </row>
    <row r="96" spans="1:12" s="43" customFormat="1" x14ac:dyDescent="0.25">
      <c r="A96" s="23"/>
      <c r="B96"/>
      <c r="C96"/>
      <c r="D96"/>
      <c r="E96"/>
      <c r="F96"/>
      <c r="G96"/>
      <c r="H96"/>
      <c r="I96"/>
      <c r="L96" s="63">
        <v>3.25</v>
      </c>
    </row>
    <row r="97" spans="1:12" x14ac:dyDescent="0.25">
      <c r="A97" s="23"/>
      <c r="L97" s="63"/>
    </row>
    <row r="98" spans="1:12" s="43" customFormat="1" x14ac:dyDescent="0.25">
      <c r="A98" s="23"/>
      <c r="B98"/>
      <c r="C98"/>
      <c r="D98"/>
      <c r="E98"/>
      <c r="F98"/>
      <c r="G98"/>
      <c r="H98"/>
      <c r="I98"/>
      <c r="L98" s="40">
        <f ca="1">SUM(L9:L114)</f>
        <v>200146.51</v>
      </c>
    </row>
    <row r="99" spans="1:12" s="43" customFormat="1" x14ac:dyDescent="0.25">
      <c r="A99" s="23"/>
      <c r="B99"/>
      <c r="C99"/>
      <c r="D99"/>
      <c r="E99"/>
      <c r="F99"/>
      <c r="G99"/>
      <c r="H99"/>
      <c r="I99"/>
      <c r="L99" s="63"/>
    </row>
    <row r="100" spans="1:12" s="43" customFormat="1" x14ac:dyDescent="0.25">
      <c r="A100" s="23"/>
      <c r="B100"/>
      <c r="C100"/>
      <c r="D100"/>
      <c r="E100"/>
      <c r="F100"/>
      <c r="G100"/>
      <c r="H100"/>
      <c r="I100"/>
      <c r="L100" s="63"/>
    </row>
    <row r="101" spans="1:12" s="43" customFormat="1" x14ac:dyDescent="0.25">
      <c r="A101" s="23"/>
      <c r="B101"/>
      <c r="C101"/>
      <c r="D101"/>
      <c r="E101"/>
      <c r="F101"/>
      <c r="G101"/>
      <c r="H101"/>
      <c r="I101"/>
      <c r="L101" s="63"/>
    </row>
    <row r="102" spans="1:12" x14ac:dyDescent="0.25">
      <c r="A102" s="23"/>
      <c r="I102" s="1"/>
      <c r="L102" s="63"/>
    </row>
    <row r="103" spans="1:12" x14ac:dyDescent="0.25">
      <c r="A103" s="23"/>
      <c r="I103" s="1"/>
      <c r="L103" s="63"/>
    </row>
    <row r="104" spans="1:12" x14ac:dyDescent="0.25">
      <c r="A104" s="23"/>
      <c r="I104" s="1"/>
      <c r="L104" s="63"/>
    </row>
    <row r="105" spans="1:12" x14ac:dyDescent="0.25">
      <c r="A105" s="23"/>
      <c r="L105" s="63"/>
    </row>
    <row r="106" spans="1:12" x14ac:dyDescent="0.25">
      <c r="A106" s="23"/>
      <c r="L106" s="63"/>
    </row>
    <row r="107" spans="1:12" x14ac:dyDescent="0.25">
      <c r="A107" s="23"/>
      <c r="L107" s="63"/>
    </row>
    <row r="108" spans="1:12" x14ac:dyDescent="0.25">
      <c r="A108" s="23"/>
      <c r="L108" s="63"/>
    </row>
    <row r="109" spans="1:12" x14ac:dyDescent="0.25">
      <c r="L109" s="63"/>
    </row>
    <row r="110" spans="1:12" x14ac:dyDescent="0.25">
      <c r="L110" s="63"/>
    </row>
    <row r="111" spans="1:12" x14ac:dyDescent="0.25">
      <c r="L111" s="63"/>
    </row>
    <row r="112" spans="1:12" x14ac:dyDescent="0.25">
      <c r="L112" s="63"/>
    </row>
    <row r="113" spans="12:12" x14ac:dyDescent="0.25">
      <c r="L113" s="63"/>
    </row>
    <row r="126" spans="12:12" ht="15" customHeight="1" x14ac:dyDescent="0.25"/>
    <row r="128" spans="12:12" ht="12.75" customHeight="1" x14ac:dyDescent="0.25"/>
    <row r="138" spans="10:12" x14ac:dyDescent="0.25">
      <c r="J138" s="40"/>
      <c r="L138" s="41"/>
    </row>
    <row r="139" spans="10:12" x14ac:dyDescent="0.25">
      <c r="L139" s="41"/>
    </row>
    <row r="140" spans="10:12" x14ac:dyDescent="0.25">
      <c r="L140" s="41"/>
    </row>
    <row r="148" spans="1:12" s="1" customFormat="1" x14ac:dyDescent="0.25">
      <c r="A148"/>
      <c r="B148"/>
      <c r="C148"/>
      <c r="D148"/>
      <c r="E148"/>
      <c r="F148"/>
      <c r="G148"/>
      <c r="H148"/>
      <c r="I148"/>
      <c r="L148" s="40"/>
    </row>
    <row r="149" spans="1:12" s="1" customFormat="1" x14ac:dyDescent="0.25">
      <c r="A149"/>
      <c r="B149"/>
      <c r="C149"/>
      <c r="D149"/>
      <c r="E149"/>
      <c r="F149"/>
      <c r="G149"/>
      <c r="H149"/>
      <c r="I149"/>
      <c r="L149" s="40"/>
    </row>
    <row r="150" spans="1:12" s="1" customFormat="1" x14ac:dyDescent="0.25">
      <c r="A150"/>
      <c r="B150"/>
      <c r="C150"/>
      <c r="D150"/>
      <c r="E150"/>
      <c r="F150"/>
      <c r="G150"/>
      <c r="H150"/>
      <c r="I150"/>
      <c r="L150" s="40"/>
    </row>
  </sheetData>
  <mergeCells count="111">
    <mergeCell ref="D7:D10"/>
    <mergeCell ref="E80:G80"/>
    <mergeCell ref="E81:G81"/>
    <mergeCell ref="E79:G79"/>
    <mergeCell ref="A34:A35"/>
    <mergeCell ref="B34:B35"/>
    <mergeCell ref="C34:C35"/>
    <mergeCell ref="D34:D35"/>
    <mergeCell ref="A28:A29"/>
    <mergeCell ref="B28:B29"/>
    <mergeCell ref="C28:C29"/>
    <mergeCell ref="D28:D29"/>
    <mergeCell ref="A31:A32"/>
    <mergeCell ref="B31:B32"/>
    <mergeCell ref="C31:C32"/>
    <mergeCell ref="D31:D32"/>
    <mergeCell ref="B43:B44"/>
    <mergeCell ref="C43:C44"/>
    <mergeCell ref="D43:D44"/>
    <mergeCell ref="E78:G78"/>
    <mergeCell ref="E12:G12"/>
    <mergeCell ref="E13:G13"/>
    <mergeCell ref="E64:G64"/>
    <mergeCell ref="E65:G65"/>
    <mergeCell ref="E66:G66"/>
    <mergeCell ref="E67:G67"/>
    <mergeCell ref="E68:G68"/>
    <mergeCell ref="E60:G60"/>
    <mergeCell ref="E61:G61"/>
    <mergeCell ref="E62:G62"/>
    <mergeCell ref="E63:G63"/>
    <mergeCell ref="E75:G75"/>
    <mergeCell ref="E76:G76"/>
    <mergeCell ref="E77:G77"/>
    <mergeCell ref="E69:G69"/>
    <mergeCell ref="E70:G70"/>
    <mergeCell ref="E71:G71"/>
    <mergeCell ref="E72:G72"/>
    <mergeCell ref="E73:G73"/>
    <mergeCell ref="E74:G74"/>
    <mergeCell ref="E58:G58"/>
    <mergeCell ref="E59:G59"/>
    <mergeCell ref="E52:G52"/>
    <mergeCell ref="E53:G53"/>
    <mergeCell ref="E47:G47"/>
    <mergeCell ref="E48:G48"/>
    <mergeCell ref="E49:G49"/>
    <mergeCell ref="A50:A51"/>
    <mergeCell ref="B50:B51"/>
    <mergeCell ref="C50:C51"/>
    <mergeCell ref="D50:D51"/>
    <mergeCell ref="E50:G50"/>
    <mergeCell ref="E51:G51"/>
    <mergeCell ref="E54:G54"/>
    <mergeCell ref="E55:G55"/>
    <mergeCell ref="E56:G56"/>
    <mergeCell ref="E57:G57"/>
    <mergeCell ref="E44:G44"/>
    <mergeCell ref="E45:G45"/>
    <mergeCell ref="E46:G46"/>
    <mergeCell ref="A43:A44"/>
    <mergeCell ref="E42:G42"/>
    <mergeCell ref="E40:G40"/>
    <mergeCell ref="E41:G41"/>
    <mergeCell ref="E37:G37"/>
    <mergeCell ref="E38:G38"/>
    <mergeCell ref="E39:G39"/>
    <mergeCell ref="E43:G43"/>
    <mergeCell ref="E36:G36"/>
    <mergeCell ref="E33:G33"/>
    <mergeCell ref="E34:G34"/>
    <mergeCell ref="E35:G35"/>
    <mergeCell ref="E30:G30"/>
    <mergeCell ref="E31:G31"/>
    <mergeCell ref="E32:G32"/>
    <mergeCell ref="E27:G27"/>
    <mergeCell ref="E28:G28"/>
    <mergeCell ref="E29:G29"/>
    <mergeCell ref="E23:G23"/>
    <mergeCell ref="E24:G24"/>
    <mergeCell ref="E25:G25"/>
    <mergeCell ref="E26:G26"/>
    <mergeCell ref="E21:G21"/>
    <mergeCell ref="E22:G22"/>
    <mergeCell ref="E16:G16"/>
    <mergeCell ref="E17:G17"/>
    <mergeCell ref="E18:G18"/>
    <mergeCell ref="A1:H1"/>
    <mergeCell ref="A3:B3"/>
    <mergeCell ref="C3:H3"/>
    <mergeCell ref="A4:B4"/>
    <mergeCell ref="C4:H4"/>
    <mergeCell ref="E6:G6"/>
    <mergeCell ref="A19:A20"/>
    <mergeCell ref="B19:B20"/>
    <mergeCell ref="C19:C20"/>
    <mergeCell ref="D19:D20"/>
    <mergeCell ref="E19:G19"/>
    <mergeCell ref="E20:G20"/>
    <mergeCell ref="E7:G7"/>
    <mergeCell ref="E8:G8"/>
    <mergeCell ref="E9:G9"/>
    <mergeCell ref="E10:G10"/>
    <mergeCell ref="E11:G11"/>
    <mergeCell ref="A14:A15"/>
    <mergeCell ref="B14:B15"/>
    <mergeCell ref="E14:G14"/>
    <mergeCell ref="E15:G15"/>
    <mergeCell ref="B7:B10"/>
    <mergeCell ref="A7:A10"/>
    <mergeCell ref="C7:C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TRAVANJ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Zubčić</dc:creator>
  <cp:lastModifiedBy>Klara</cp:lastModifiedBy>
  <cp:lastPrinted>2024-03-25T07:12:51Z</cp:lastPrinted>
  <dcterms:created xsi:type="dcterms:W3CDTF">2024-02-09T09:57:49Z</dcterms:created>
  <dcterms:modified xsi:type="dcterms:W3CDTF">2025-05-15T06:36:53Z</dcterms:modified>
</cp:coreProperties>
</file>